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\\NP-SVR-01\Film Files\DESIGN WORKING FILES\CATALOG FILES\2024 CATALOG FILES\EOF FILES\"/>
    </mc:Choice>
  </mc:AlternateContent>
  <xr:revisionPtr revIDLastSave="0" documentId="13_ncr:1_{BD0A1790-EBFD-4B6F-A378-A506711AE96E}" xr6:coauthVersionLast="47" xr6:coauthVersionMax="47" xr10:uidLastSave="{00000000-0000-0000-0000-000000000000}"/>
  <workbookProtection lockStructure="1"/>
  <bookViews>
    <workbookView xWindow="-120" yWindow="-120" windowWidth="29040" windowHeight="15720" xr2:uid="{C49AF56C-6A8A-497A-9C74-4CC2C30D75AE}"/>
  </bookViews>
  <sheets>
    <sheet name="2024 ORDER FORM_PRESEASON" sheetId="1" r:id="rId1"/>
    <sheet name="SHIP 1" sheetId="2" r:id="rId2"/>
    <sheet name="SHIP 2" sheetId="3" r:id="rId3"/>
    <sheet name="SHIP 3" sheetId="4" r:id="rId4"/>
  </sheets>
  <definedNames>
    <definedName name="_xlnm._FilterDatabase" localSheetId="1" hidden="1">'SHIP 3'!$A$2:$B$152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" i="4" l="1"/>
  <c r="B3" i="4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" i="4"/>
  <c r="D1" i="2"/>
  <c r="D1" i="3"/>
  <c r="B1" i="3"/>
  <c r="B3" i="3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3" i="2"/>
  <c r="B1" i="2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N16" i="1"/>
  <c r="M16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M166" i="1" l="1"/>
  <c r="I167" i="1" s="1"/>
  <c r="N166" i="1"/>
  <c r="J167" i="1" s="1"/>
  <c r="L166" i="1"/>
  <c r="H167" i="1" s="1"/>
  <c r="H168" i="1" l="1"/>
  <c r="H10" i="1"/>
</calcChain>
</file>

<file path=xl/sharedStrings.xml><?xml version="1.0" encoding="utf-8"?>
<sst xmlns="http://schemas.openxmlformats.org/spreadsheetml/2006/main" count="271" uniqueCount="201">
  <si>
    <t>Small fly box</t>
  </si>
  <si>
    <t>Go To Box</t>
  </si>
  <si>
    <t>Go to Dropper rig box</t>
  </si>
  <si>
    <t>Go To box w/o swingleaf</t>
  </si>
  <si>
    <t>XL 16 compartment Adjustable Storage Box</t>
  </si>
  <si>
    <t>20 Compartment box</t>
  </si>
  <si>
    <t>Medium Professional box</t>
  </si>
  <si>
    <t>Small Promo box</t>
  </si>
  <si>
    <t>Magnum box</t>
  </si>
  <si>
    <t>Super Magnum Box</t>
  </si>
  <si>
    <t>Big Daddy tough box</t>
  </si>
  <si>
    <t>The Flybrary (GRAY)</t>
  </si>
  <si>
    <t>TETON Streamer Vault</t>
  </si>
  <si>
    <t>Waterproof jig box 11 ½ x 8 x 1 5/8”</t>
  </si>
  <si>
    <t>LG silicon slim box</t>
  </si>
  <si>
    <t>Med silicon slim box</t>
  </si>
  <si>
    <t>Silicon boat patch</t>
  </si>
  <si>
    <t>Med Waterproof thin box</t>
  </si>
  <si>
    <t>Med Waterproof 6 compt thin box</t>
  </si>
  <si>
    <t>Midge WP Silicon box</t>
  </si>
  <si>
    <t>Med WP Silicon box</t>
  </si>
  <si>
    <t>LG WP Silicon box</t>
  </si>
  <si>
    <t>XLG WP Silicon box</t>
  </si>
  <si>
    <t>XL Waterproof slim box slit foam</t>
  </si>
  <si>
    <t>XL Silicon slim box</t>
  </si>
  <si>
    <t>Xl Snappy</t>
  </si>
  <si>
    <t>Large Snappy</t>
  </si>
  <si>
    <t>Medium Snappy</t>
  </si>
  <si>
    <t>Slim box Tall, teardrop foam</t>
  </si>
  <si>
    <t>Slim box Tall, 12 Compartment</t>
  </si>
  <si>
    <t>Slim box Tall, 18 Compartment</t>
  </si>
  <si>
    <t>Slim box Tall, 6 Compartment</t>
  </si>
  <si>
    <t>Slim box Short, 8 Compartment</t>
  </si>
  <si>
    <t>Slim box Short, Teardrop foam</t>
  </si>
  <si>
    <t>Slim Box 9x12" Teardrop foam</t>
  </si>
  <si>
    <t>LOGO INSTRUCTIONS:</t>
  </si>
  <si>
    <t>COMPANY:</t>
  </si>
  <si>
    <t>BILL TO:</t>
  </si>
  <si>
    <t>ADDRESS:</t>
  </si>
  <si>
    <t>ADDRESS 2:</t>
  </si>
  <si>
    <t>CITY:</t>
  </si>
  <si>
    <t>STATE:</t>
  </si>
  <si>
    <t>ZIP</t>
  </si>
  <si>
    <t>SHIP TO:</t>
  </si>
  <si>
    <t>TOTALS VIEW</t>
  </si>
  <si>
    <t>ITEM #</t>
  </si>
  <si>
    <t>DESCRIPTION</t>
  </si>
  <si>
    <t>UPC</t>
  </si>
  <si>
    <t>MSRP</t>
  </si>
  <si>
    <t>20+ PRICE</t>
  </si>
  <si>
    <t>Waterproof Phone Case</t>
  </si>
  <si>
    <t>Stinger Economy articulated box</t>
  </si>
  <si>
    <t>Slim box 9x12" Slit foam</t>
  </si>
  <si>
    <t>Black compartment box</t>
  </si>
  <si>
    <t>Pocket compartment box</t>
  </si>
  <si>
    <t>MED TETON premium box</t>
  </si>
  <si>
    <t>LG TETON premium box</t>
  </si>
  <si>
    <t>JamPac guide box</t>
  </si>
  <si>
    <t>Streamer/saltwater box</t>
  </si>
  <si>
    <t>Bantam WP box</t>
  </si>
  <si>
    <t>Midge WP box</t>
  </si>
  <si>
    <t>Vest WP box</t>
  </si>
  <si>
    <t>Medium WP box</t>
  </si>
  <si>
    <t>Large WP box</t>
  </si>
  <si>
    <t>X-large WP box</t>
  </si>
  <si>
    <t>Articulated waterproof box</t>
  </si>
  <si>
    <t>Double sided box</t>
  </si>
  <si>
    <t>Clear saltwater box</t>
  </si>
  <si>
    <t>Clear box slot foam</t>
  </si>
  <si>
    <t>Extra Large Streamer Box</t>
  </si>
  <si>
    <t>TETON streamer/salt boat box</t>
  </si>
  <si>
    <t>TETON Articulated box blue</t>
  </si>
  <si>
    <t>M 1530</t>
  </si>
  <si>
    <t>Standard olive green EVA fly box</t>
  </si>
  <si>
    <t>M 1531</t>
  </si>
  <si>
    <t>Large olive green EVA fly box</t>
  </si>
  <si>
    <t>M 1532</t>
  </si>
  <si>
    <t>Standard trout lycra EVA fly box</t>
  </si>
  <si>
    <t>M 1533</t>
  </si>
  <si>
    <t>Large trout lycra EVA fly box</t>
  </si>
  <si>
    <t>M 1534</t>
  </si>
  <si>
    <t>Slim trout lycra EVA fly box</t>
  </si>
  <si>
    <t>M 1538</t>
  </si>
  <si>
    <t>Small TRACTION fly box trout design</t>
  </si>
  <si>
    <t>M 1539</t>
  </si>
  <si>
    <t>Large TRACTION box trout design</t>
  </si>
  <si>
    <t>M 1540</t>
  </si>
  <si>
    <t>Slim TRACTION box trout design</t>
  </si>
  <si>
    <t>M 1541</t>
  </si>
  <si>
    <t>Small TRACTION box orange</t>
  </si>
  <si>
    <t>M 1542</t>
  </si>
  <si>
    <t>Large TRACTION box orange</t>
  </si>
  <si>
    <t>M 1543</t>
  </si>
  <si>
    <t>Small TRACTION box olive</t>
  </si>
  <si>
    <t>M 1544</t>
  </si>
  <si>
    <t>Large TRACTION box olive</t>
  </si>
  <si>
    <t>TETON sling pack BLUE</t>
  </si>
  <si>
    <t>TETON sling pack OLIVE</t>
  </si>
  <si>
    <t>Rod tube 30"</t>
  </si>
  <si>
    <t>Teton Single Rod w/reel tube</t>
  </si>
  <si>
    <t>Teton Double Rod w/reel tube</t>
  </si>
  <si>
    <t>Net holster</t>
  </si>
  <si>
    <t>Standard Rainbow nipper</t>
  </si>
  <si>
    <t>Standard Brown nipper</t>
  </si>
  <si>
    <t>Rod Holder belt clip</t>
  </si>
  <si>
    <t>Measuring Tape Zinger</t>
  </si>
  <si>
    <t>Zinger w/ stainless cable</t>
  </si>
  <si>
    <t>Adjustamag net keeper</t>
  </si>
  <si>
    <t>Hook Sharpening File</t>
  </si>
  <si>
    <t>Knot Tool</t>
  </si>
  <si>
    <t>Tippet Spool Holder</t>
  </si>
  <si>
    <t>Leader Straightener</t>
  </si>
  <si>
    <t>Aluminum Thermometer</t>
  </si>
  <si>
    <t>Vice Fly Rack</t>
  </si>
  <si>
    <t>Foam &amp; Magnet Boat Patch</t>
  </si>
  <si>
    <t>Foam Leader Keeper</t>
  </si>
  <si>
    <t>Premium leather amadou</t>
  </si>
  <si>
    <t>Premium cork amadou</t>
  </si>
  <si>
    <t>Ripple Foam Fly Patch</t>
  </si>
  <si>
    <t>Collapsible Wading Staff</t>
  </si>
  <si>
    <t>Fly Line Storage Wallet</t>
  </si>
  <si>
    <t>TETON locking wading staff</t>
  </si>
  <si>
    <t>Stripping Basket</t>
  </si>
  <si>
    <t>Catch &amp; Release Net</t>
  </si>
  <si>
    <t>Lightweight box w/ swingleaf</t>
  </si>
  <si>
    <t>Rigging foam spools w/ cup</t>
  </si>
  <si>
    <t>Carbon Fiber Net</t>
  </si>
  <si>
    <t>40" Mid length net</t>
  </si>
  <si>
    <t>5" Razor scissors</t>
  </si>
  <si>
    <t>5" Tungsten carbide scissors</t>
  </si>
  <si>
    <t>4" All purpose scissors</t>
  </si>
  <si>
    <t>Combo nipper/knot tool/hook hone</t>
  </si>
  <si>
    <t>Ceramic crown bobbin holder</t>
  </si>
  <si>
    <t>5.5" comfy grip scissor clamp</t>
  </si>
  <si>
    <t>5.5" mitten clamp</t>
  </si>
  <si>
    <t>5.5" comfy grip forceps</t>
  </si>
  <si>
    <t>Steel hackle pliers (black)</t>
  </si>
  <si>
    <t>LARGE brass hair stacker</t>
  </si>
  <si>
    <t>SMALL rotary whip finisher</t>
  </si>
  <si>
    <t>LARGE rotary whip finisher</t>
  </si>
  <si>
    <t>SHIP 1</t>
  </si>
  <si>
    <t>SHIP 2</t>
  </si>
  <si>
    <t>SHIP 3</t>
  </si>
  <si>
    <t>TOTALS</t>
  </si>
  <si>
    <t>SHIP 2 TOTAL</t>
  </si>
  <si>
    <t>SHIP 3 TOTAL</t>
  </si>
  <si>
    <t>SHIP 1 TOTAL</t>
  </si>
  <si>
    <t xml:space="preserve">  GRAND TOTAL</t>
  </si>
  <si>
    <t>NOTES:</t>
  </si>
  <si>
    <t>(DOUBLE CLICK HERE AND REPLACE TEXT)</t>
  </si>
  <si>
    <t>ITEM</t>
  </si>
  <si>
    <t>QTY</t>
  </si>
  <si>
    <t xml:space="preserve"> ***PLEASE INDICATE ANY SPECIAL LOGO INSTRUCTIONS BELOW***</t>
  </si>
  <si>
    <t>SELECT UP TO 3 SHIP DATES - 1ST ORDER CAN BE ASAP</t>
  </si>
  <si>
    <t>PO#</t>
  </si>
  <si>
    <t>DATE 00/00/00</t>
  </si>
  <si>
    <t>Standard cup, removable lid</t>
  </si>
  <si>
    <t>1/2 depth midge cup</t>
  </si>
  <si>
    <t>Go to compartment box</t>
  </si>
  <si>
    <t xml:space="preserve">10 Compartment box </t>
  </si>
  <si>
    <t>Green Tinted Poly Streamer box LRG</t>
  </si>
  <si>
    <t>Green Tinted Poly Streamer box XL</t>
  </si>
  <si>
    <t>On the fly</t>
  </si>
  <si>
    <t>Waterproof Thin box foam/2 compt</t>
  </si>
  <si>
    <t>Waterproof thin box 12 Compt</t>
  </si>
  <si>
    <t>Waterproof thin box 6 Compt</t>
  </si>
  <si>
    <t>Waterproof thin box 18 compt</t>
  </si>
  <si>
    <t>Jumbo Green cup</t>
  </si>
  <si>
    <t xml:space="preserve">GREEN fly cup, tethered lid </t>
  </si>
  <si>
    <t>Fly cup, tethered lid</t>
  </si>
  <si>
    <t>Divided fly cup, tethered lid</t>
  </si>
  <si>
    <t>Jumbo Fly Cup</t>
  </si>
  <si>
    <t xml:space="preserve">	768284318081</t>
  </si>
  <si>
    <t>black double retractor</t>
  </si>
  <si>
    <t>lightweight box w/o swingleaf</t>
  </si>
  <si>
    <t>Aluminum floatant holder</t>
  </si>
  <si>
    <t>Tippet T with carabiner clip</t>
  </si>
  <si>
    <t>Aluminum net mid length Olive</t>
  </si>
  <si>
    <t>Aluminum net mid length Navy</t>
  </si>
  <si>
    <t>Small tapered strike indicator</t>
  </si>
  <si>
    <t>Med Tapered strike indicator</t>
  </si>
  <si>
    <t>LG Tapered strike indicator</t>
  </si>
  <si>
    <t xml:space="preserve">Tying tool set </t>
  </si>
  <si>
    <t xml:space="preserve">MED brass hair stacker </t>
  </si>
  <si>
    <t>Yankee Fork Waterproof 40l backpack</t>
  </si>
  <si>
    <t>YANKEE FORK WATERPROOF SLING PACK</t>
  </si>
  <si>
    <t>Yankee Fork MOLLE wading belt</t>
  </si>
  <si>
    <t>Yankee Fork submersible hip pack</t>
  </si>
  <si>
    <t>Yankee Fork Net Wrangler</t>
  </si>
  <si>
    <t>Yankee Fork Stowaway Wader Bag</t>
  </si>
  <si>
    <t>Yankee Fork Line cutter red/orange</t>
  </si>
  <si>
    <t>Dyke cutters replacement blade</t>
  </si>
  <si>
    <t>Green Biobased DIVIDED cup</t>
  </si>
  <si>
    <t>Column1</t>
  </si>
  <si>
    <t>NEW</t>
  </si>
  <si>
    <t>XL Slim with SURE-LOCK Ridge Foam</t>
  </si>
  <si>
    <t>Bulk item</t>
  </si>
  <si>
    <t>Bulk item 250 minimum</t>
  </si>
  <si>
    <t>Bulk Item 250 minimum</t>
  </si>
  <si>
    <t>PRICE</t>
  </si>
  <si>
    <t>(CLICK HERE TO REPLACE TEXT)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</si>
</sst>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[$$-409]* #,##0.00_);_([$$-409]* \(#,##0.00\);_([$$-409]* &quot;-&quot;??_);_(@_)"/>
    <numFmt numFmtId="165" formatCode="[$$-409]#,##0.00"/>
    <numFmt numFmtId="166" formatCode="&quot;$&quot;#,##0.00"/>
    <numFmt numFmtId="167" formatCode="[$$-409]#,##0.00_);\([$$-409]#,##0.00\)"/>
    <numFmt numFmtId="168" formatCode="_-[$$-1009]* #,##0.00_-;\-[$$-1009]* #,##0.00_-;_-[$$-1009]* &quot;-&quot;??_-;_-@_-"/>
  </numFmts>
  <fonts count="24" x14ac:knownFonts="1">
    <font>
      <sz val="11"/>
      <color theme="1"/>
      <name val="Tw Cen MT"/>
      <family val="2"/>
      <scheme val="minor"/>
    </font>
    <font>
      <b/>
      <sz val="11"/>
      <color theme="3" tint="-0.499984740745262"/>
      <name val="Tw Cen MT"/>
      <family val="2"/>
      <scheme val="minor"/>
    </font>
    <font>
      <b/>
      <sz val="11"/>
      <color rgb="FFFFFF00"/>
      <name val="Tw Cen MT"/>
      <family val="2"/>
      <scheme val="minor"/>
    </font>
    <font>
      <sz val="11"/>
      <color rgb="FFFFFF00"/>
      <name val="Tw Cen MT"/>
      <family val="2"/>
      <scheme val="minor"/>
    </font>
    <font>
      <b/>
      <u/>
      <sz val="11"/>
      <color theme="1"/>
      <name val="Tw Cen MT"/>
      <family val="2"/>
      <scheme val="minor"/>
    </font>
    <font>
      <u/>
      <sz val="16"/>
      <color theme="1"/>
      <name val="Tw Cen MT"/>
      <family val="2"/>
      <scheme val="minor"/>
    </font>
    <font>
      <u/>
      <sz val="11"/>
      <color theme="1"/>
      <name val="Tw Cen MT"/>
      <family val="2"/>
      <scheme val="minor"/>
    </font>
    <font>
      <b/>
      <sz val="24"/>
      <color rgb="FFFFFF00"/>
      <name val="Tw Cen MT"/>
      <family val="2"/>
      <scheme val="minor"/>
    </font>
    <font>
      <b/>
      <sz val="11"/>
      <color theme="3"/>
      <name val="Tw Cen MT"/>
      <family val="2"/>
      <scheme val="minor"/>
    </font>
    <font>
      <b/>
      <sz val="11"/>
      <color theme="1"/>
      <name val="Tw Cen MT"/>
      <family val="2"/>
      <scheme val="minor"/>
    </font>
    <font>
      <b/>
      <u/>
      <sz val="14"/>
      <color rgb="FFFFFF00"/>
      <name val="Tw Cen MT"/>
      <family val="2"/>
      <scheme val="minor"/>
    </font>
    <font>
      <sz val="8"/>
      <name val="Tw Cen MT"/>
      <family val="2"/>
      <scheme val="minor"/>
    </font>
    <font>
      <b/>
      <sz val="18"/>
      <color rgb="FFFFFF00"/>
      <name val="Tw Cen MT"/>
      <family val="2"/>
      <scheme val="minor"/>
    </font>
    <font>
      <b/>
      <sz val="24"/>
      <color rgb="FFFF0000"/>
      <name val="Tw Cen MT"/>
      <family val="2"/>
      <scheme val="minor"/>
    </font>
    <font>
      <b/>
      <sz val="11"/>
      <color theme="4" tint="-0.249977111117893"/>
      <name val="Tw Cen MT"/>
      <family val="2"/>
      <scheme val="minor"/>
    </font>
    <font>
      <b/>
      <sz val="28"/>
      <color theme="1"/>
      <name val="Tw Cen MT"/>
      <family val="2"/>
      <scheme val="minor"/>
    </font>
    <font>
      <b/>
      <u/>
      <sz val="22"/>
      <color theme="1"/>
      <name val="Tw Cen MT"/>
      <family val="2"/>
      <scheme val="minor"/>
    </font>
    <font>
      <sz val="11"/>
      <color rgb="FFFF0000"/>
      <name val="Tw Cen MT"/>
      <family val="2"/>
      <scheme val="minor"/>
    </font>
    <font>
      <sz val="11"/>
      <color rgb="FF000000"/>
      <name val="Calibri"/>
      <family val="2"/>
    </font>
    <font>
      <b/>
      <sz val="11"/>
      <color rgb="FFFF0000"/>
      <name val="Tw Cen MT"/>
      <family val="2"/>
      <scheme val="minor"/>
    </font>
    <font>
      <sz val="11"/>
      <color theme="1"/>
      <name val="Calibri"/>
      <family val="2"/>
    </font>
    <font>
      <u/>
      <sz val="16"/>
      <color theme="0"/>
      <name val="Tw Cen MT"/>
      <family val="2"/>
      <scheme val="minor"/>
    </font>
    <font>
      <b/>
      <u/>
      <sz val="14"/>
      <name val="Tw Cen MT"/>
      <family val="2"/>
      <scheme val="minor"/>
    </font>
    <font>
      <b/>
      <u/>
      <sz val="11"/>
      <color theme="0" tint="-0.249977111117893"/>
      <name val="Tw Cen MT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4.9989318521683403E-2"/>
        <bgColor theme="4" tint="0.79998168889431442"/>
      </patternFill>
    </fill>
    <fill>
      <patternFill patternType="solid">
        <fgColor theme="1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 tint="0.249977111117893"/>
        <bgColor theme="0" tint="-0.14999847407452621"/>
      </patternFill>
    </fill>
    <fill>
      <patternFill patternType="solid">
        <fgColor rgb="FFFF6633"/>
        <bgColor indexed="64"/>
      </patternFill>
    </fill>
    <fill>
      <patternFill patternType="solid">
        <fgColor rgb="FFFCD59C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0" fillId="2" borderId="0" xfId="0" applyFill="1"/>
    <xf numFmtId="0" fontId="1" fillId="3" borderId="0" xfId="0" applyFont="1" applyFill="1" applyAlignment="1">
      <alignment horizontal="center" vertical="center"/>
    </xf>
    <xf numFmtId="0" fontId="6" fillId="6" borderId="0" xfId="0" applyFont="1" applyFill="1"/>
    <xf numFmtId="0" fontId="0" fillId="9" borderId="0" xfId="0" applyFill="1"/>
    <xf numFmtId="0" fontId="0" fillId="2" borderId="0" xfId="0" applyFill="1" applyAlignment="1">
      <alignment vertical="center"/>
    </xf>
    <xf numFmtId="1" fontId="8" fillId="5" borderId="3" xfId="0" applyNumberFormat="1" applyFont="1" applyFill="1" applyBorder="1" applyAlignment="1">
      <alignment horizontal="center" vertical="center"/>
    </xf>
    <xf numFmtId="164" fontId="3" fillId="11" borderId="0" xfId="0" applyNumberFormat="1" applyFont="1" applyFill="1"/>
    <xf numFmtId="0" fontId="1" fillId="3" borderId="0" xfId="0" applyFont="1" applyFill="1" applyAlignment="1">
      <alignment vertical="center"/>
    </xf>
    <xf numFmtId="0" fontId="5" fillId="6" borderId="0" xfId="0" applyFont="1" applyFill="1" applyAlignment="1">
      <alignment vertical="center"/>
    </xf>
    <xf numFmtId="0" fontId="7" fillId="2" borderId="0" xfId="0" applyFont="1" applyFill="1"/>
    <xf numFmtId="0" fontId="0" fillId="9" borderId="2" xfId="0" applyFill="1" applyBorder="1"/>
    <xf numFmtId="0" fontId="0" fillId="15" borderId="0" xfId="0" applyFill="1"/>
    <xf numFmtId="1" fontId="0" fillId="8" borderId="14" xfId="0" applyNumberFormat="1" applyFill="1" applyBorder="1" applyAlignment="1" applyProtection="1">
      <alignment vertical="center"/>
      <protection locked="0"/>
    </xf>
    <xf numFmtId="1" fontId="0" fillId="7" borderId="15" xfId="0" applyNumberFormat="1" applyFill="1" applyBorder="1" applyAlignment="1" applyProtection="1">
      <alignment vertical="center"/>
      <protection locked="0"/>
    </xf>
    <xf numFmtId="1" fontId="0" fillId="0" borderId="0" xfId="0" applyNumberFormat="1"/>
    <xf numFmtId="0" fontId="9" fillId="0" borderId="0" xfId="0" applyFont="1"/>
    <xf numFmtId="1" fontId="9" fillId="16" borderId="11" xfId="0" applyNumberFormat="1" applyFont="1" applyFill="1" applyBorder="1"/>
    <xf numFmtId="1" fontId="9" fillId="16" borderId="12" xfId="0" applyNumberFormat="1" applyFont="1" applyFill="1" applyBorder="1"/>
    <xf numFmtId="1" fontId="9" fillId="16" borderId="13" xfId="0" applyNumberFormat="1" applyFont="1" applyFill="1" applyBorder="1"/>
    <xf numFmtId="49" fontId="0" fillId="6" borderId="23" xfId="0" applyNumberFormat="1" applyFill="1" applyBorder="1" applyAlignment="1" applyProtection="1">
      <alignment horizontal="center"/>
      <protection locked="0"/>
    </xf>
    <xf numFmtId="49" fontId="0" fillId="6" borderId="23" xfId="0" applyNumberFormat="1" applyFill="1" applyBorder="1" applyProtection="1">
      <protection locked="0"/>
    </xf>
    <xf numFmtId="0" fontId="0" fillId="9" borderId="0" xfId="0" applyFill="1" applyAlignment="1">
      <alignment horizontal="center"/>
    </xf>
    <xf numFmtId="0" fontId="5" fillId="15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18" fillId="0" borderId="0" xfId="0" applyNumberFormat="1" applyFont="1" applyAlignment="1">
      <alignment horizontal="center" vertical="center" wrapText="1"/>
    </xf>
    <xf numFmtId="0" fontId="9" fillId="0" borderId="25" xfId="0" applyFont="1" applyBorder="1" applyAlignment="1">
      <alignment horizontal="center" vertical="center"/>
    </xf>
    <xf numFmtId="1" fontId="0" fillId="7" borderId="6" xfId="0" applyNumberFormat="1" applyFill="1" applyBorder="1" applyAlignment="1" applyProtection="1">
      <alignment vertical="center"/>
      <protection locked="0"/>
    </xf>
    <xf numFmtId="0" fontId="10" fillId="15" borderId="24" xfId="0" applyFont="1" applyFill="1" applyBorder="1" applyAlignment="1">
      <alignment horizontal="center" vertical="top"/>
    </xf>
    <xf numFmtId="0" fontId="10" fillId="15" borderId="0" xfId="0" applyFont="1" applyFill="1" applyAlignment="1">
      <alignment horizontal="center" vertical="top"/>
    </xf>
    <xf numFmtId="0" fontId="10" fillId="15" borderId="27" xfId="0" applyFont="1" applyFill="1" applyBorder="1" applyAlignment="1">
      <alignment horizontal="center" vertical="top"/>
    </xf>
    <xf numFmtId="0" fontId="0" fillId="4" borderId="0" xfId="0" applyFill="1" applyAlignment="1">
      <alignment vertical="center"/>
    </xf>
    <xf numFmtId="1" fontId="2" fillId="10" borderId="12" xfId="0" applyNumberFormat="1" applyFont="1" applyFill="1" applyBorder="1" applyAlignment="1">
      <alignment horizontal="center"/>
    </xf>
    <xf numFmtId="1" fontId="2" fillId="10" borderId="13" xfId="0" applyNumberFormat="1" applyFont="1" applyFill="1" applyBorder="1" applyAlignment="1">
      <alignment horizontal="center"/>
    </xf>
    <xf numFmtId="1" fontId="2" fillId="10" borderId="11" xfId="0" applyNumberFormat="1" applyFont="1" applyFill="1" applyBorder="1" applyAlignment="1">
      <alignment horizontal="center"/>
    </xf>
    <xf numFmtId="0" fontId="9" fillId="17" borderId="6" xfId="0" applyFont="1" applyFill="1" applyBorder="1" applyAlignment="1">
      <alignment horizontal="center" vertical="center"/>
    </xf>
    <xf numFmtId="0" fontId="0" fillId="17" borderId="6" xfId="0" applyFill="1" applyBorder="1" applyAlignment="1">
      <alignment vertical="center"/>
    </xf>
    <xf numFmtId="1" fontId="0" fillId="17" borderId="6" xfId="0" applyNumberFormat="1" applyFill="1" applyBorder="1" applyAlignment="1">
      <alignment horizontal="center" vertical="center"/>
    </xf>
    <xf numFmtId="164" fontId="0" fillId="17" borderId="6" xfId="0" applyNumberFormat="1" applyFill="1" applyBorder="1" applyAlignment="1">
      <alignment horizontal="center" vertical="center"/>
    </xf>
    <xf numFmtId="166" fontId="0" fillId="17" borderId="6" xfId="0" applyNumberFormat="1" applyFill="1" applyBorder="1" applyAlignment="1">
      <alignment horizontal="center"/>
    </xf>
    <xf numFmtId="164" fontId="0" fillId="17" borderId="5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/>
    </xf>
    <xf numFmtId="164" fontId="0" fillId="0" borderId="27" xfId="0" applyNumberFormat="1" applyBorder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0" fillId="17" borderId="0" xfId="0" applyFill="1" applyAlignment="1">
      <alignment vertical="center"/>
    </xf>
    <xf numFmtId="1" fontId="0" fillId="17" borderId="0" xfId="0" applyNumberFormat="1" applyFill="1" applyAlignment="1">
      <alignment horizontal="center" vertical="center"/>
    </xf>
    <xf numFmtId="164" fontId="0" fillId="17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4" fontId="0" fillId="17" borderId="27" xfId="0" applyNumberFormat="1" applyFill="1" applyBorder="1" applyAlignment="1">
      <alignment horizontal="center"/>
    </xf>
    <xf numFmtId="164" fontId="0" fillId="17" borderId="0" xfId="0" applyNumberFormat="1" applyFill="1" applyAlignment="1">
      <alignment horizontal="center" vertical="center"/>
    </xf>
    <xf numFmtId="164" fontId="0" fillId="17" borderId="27" xfId="0" applyNumberFormat="1" applyFill="1" applyBorder="1" applyAlignment="1">
      <alignment horizontal="center" vertical="center"/>
    </xf>
    <xf numFmtId="1" fontId="18" fillId="17" borderId="0" xfId="0" applyNumberFormat="1" applyFont="1" applyFill="1" applyAlignment="1">
      <alignment horizontal="center"/>
    </xf>
    <xf numFmtId="1" fontId="0" fillId="17" borderId="0" xfId="0" applyNumberFormat="1" applyFill="1" applyAlignment="1">
      <alignment horizontal="center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wrapText="1"/>
    </xf>
    <xf numFmtId="1" fontId="18" fillId="17" borderId="0" xfId="0" applyNumberFormat="1" applyFont="1" applyFill="1" applyAlignment="1">
      <alignment horizontal="center" vertical="center"/>
    </xf>
    <xf numFmtId="1" fontId="0" fillId="17" borderId="0" xfId="0" applyNumberFormat="1" applyFill="1" applyAlignment="1">
      <alignment vertical="center"/>
    </xf>
    <xf numFmtId="0" fontId="0" fillId="0" borderId="25" xfId="0" applyBorder="1" applyAlignment="1">
      <alignment vertical="center"/>
    </xf>
    <xf numFmtId="1" fontId="0" fillId="0" borderId="25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6" fontId="0" fillId="0" borderId="25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21" fillId="15" borderId="0" xfId="0" applyFont="1" applyFill="1" applyAlignment="1">
      <alignment horizontal="center" vertical="center"/>
    </xf>
    <xf numFmtId="0" fontId="22" fillId="15" borderId="0" xfId="0" applyFont="1" applyFill="1" applyAlignment="1">
      <alignment horizontal="center" vertical="top"/>
    </xf>
    <xf numFmtId="0" fontId="17" fillId="18" borderId="30" xfId="0" applyFont="1" applyFill="1" applyBorder="1" applyAlignment="1">
      <alignment vertical="center"/>
    </xf>
    <xf numFmtId="0" fontId="17" fillId="9" borderId="3" xfId="0" applyFont="1" applyFill="1" applyBorder="1" applyAlignment="1">
      <alignment vertical="center"/>
    </xf>
    <xf numFmtId="0" fontId="17" fillId="18" borderId="3" xfId="0" applyFont="1" applyFill="1" applyBorder="1" applyAlignment="1">
      <alignment vertical="center"/>
    </xf>
    <xf numFmtId="0" fontId="19" fillId="1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166" fontId="0" fillId="2" borderId="0" xfId="0" applyNumberFormat="1" applyFill="1" applyAlignment="1">
      <alignment vertical="center"/>
    </xf>
    <xf numFmtId="166" fontId="0" fillId="4" borderId="0" xfId="0" applyNumberFormat="1" applyFill="1" applyAlignment="1">
      <alignment vertical="center"/>
    </xf>
    <xf numFmtId="167" fontId="9" fillId="2" borderId="0" xfId="0" applyNumberFormat="1" applyFont="1" applyFill="1"/>
    <xf numFmtId="0" fontId="5" fillId="14" borderId="0" xfId="0" applyFont="1" applyFill="1" applyAlignment="1" applyProtection="1">
      <alignment horizontal="center" vertical="center"/>
      <protection hidden="1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vertical="center"/>
      <protection hidden="1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20" fillId="21" borderId="0" xfId="0" applyFont="1" applyFill="1" applyAlignment="1" applyProtection="1">
      <alignment vertical="center"/>
      <protection locked="0"/>
    </xf>
    <xf numFmtId="49" fontId="4" fillId="4" borderId="0" xfId="0" applyNumberFormat="1" applyFont="1" applyFill="1" applyAlignment="1">
      <alignment vertical="top"/>
    </xf>
    <xf numFmtId="165" fontId="12" fillId="12" borderId="26" xfId="0" applyNumberFormat="1" applyFont="1" applyFill="1" applyBorder="1" applyAlignment="1">
      <alignment horizontal="right"/>
    </xf>
    <xf numFmtId="165" fontId="12" fillId="12" borderId="0" xfId="0" applyNumberFormat="1" applyFont="1" applyFill="1" applyAlignment="1">
      <alignment horizontal="right"/>
    </xf>
    <xf numFmtId="49" fontId="4" fillId="4" borderId="0" xfId="0" applyNumberFormat="1" applyFont="1" applyFill="1" applyAlignment="1">
      <alignment horizontal="center" vertical="top"/>
    </xf>
    <xf numFmtId="49" fontId="4" fillId="4" borderId="18" xfId="0" applyNumberFormat="1" applyFont="1" applyFill="1" applyBorder="1" applyAlignment="1">
      <alignment horizontal="center" vertical="top"/>
    </xf>
    <xf numFmtId="49" fontId="23" fillId="4" borderId="0" xfId="0" applyNumberFormat="1" applyFont="1" applyFill="1" applyAlignment="1" applyProtection="1">
      <alignment vertical="top"/>
      <protection locked="0"/>
    </xf>
    <xf numFmtId="49" fontId="23" fillId="4" borderId="18" xfId="0" applyNumberFormat="1" applyFont="1" applyFill="1" applyBorder="1" applyAlignment="1" applyProtection="1">
      <alignment vertical="top"/>
      <protection locked="0"/>
    </xf>
    <xf numFmtId="49" fontId="23" fillId="4" borderId="7" xfId="0" applyNumberFormat="1" applyFont="1" applyFill="1" applyBorder="1" applyAlignment="1" applyProtection="1">
      <alignment vertical="top"/>
      <protection locked="0"/>
    </xf>
    <xf numFmtId="49" fontId="23" fillId="4" borderId="31" xfId="0" applyNumberFormat="1" applyFont="1" applyFill="1" applyBorder="1" applyAlignment="1" applyProtection="1">
      <alignment vertical="top"/>
      <protection locked="0"/>
    </xf>
    <xf numFmtId="49" fontId="0" fillId="6" borderId="22" xfId="0" applyNumberFormat="1" applyFill="1" applyBorder="1" applyAlignment="1" applyProtection="1">
      <alignment horizontal="center"/>
      <protection locked="0"/>
    </xf>
    <xf numFmtId="49" fontId="0" fillId="6" borderId="23" xfId="0" applyNumberFormat="1" applyFill="1" applyBorder="1" applyAlignment="1" applyProtection="1">
      <alignment horizontal="center"/>
      <protection locked="0"/>
    </xf>
    <xf numFmtId="49" fontId="0" fillId="6" borderId="22" xfId="0" applyNumberFormat="1" applyFill="1" applyBorder="1" applyProtection="1">
      <protection locked="0"/>
    </xf>
    <xf numFmtId="49" fontId="0" fillId="6" borderId="23" xfId="0" applyNumberFormat="1" applyFill="1" applyBorder="1" applyProtection="1">
      <protection locked="0"/>
    </xf>
    <xf numFmtId="0" fontId="0" fillId="15" borderId="24" xfId="0" applyFill="1" applyBorder="1" applyAlignment="1">
      <alignment horizontal="center" vertical="top"/>
    </xf>
    <xf numFmtId="0" fontId="0" fillId="15" borderId="0" xfId="0" applyFill="1" applyAlignment="1">
      <alignment horizontal="center" vertical="top"/>
    </xf>
    <xf numFmtId="0" fontId="9" fillId="19" borderId="8" xfId="0" applyFont="1" applyFill="1" applyBorder="1" applyAlignment="1">
      <alignment horizontal="center" vertical="top"/>
    </xf>
    <xf numFmtId="0" fontId="9" fillId="19" borderId="9" xfId="0" applyFont="1" applyFill="1" applyBorder="1" applyAlignment="1">
      <alignment horizontal="center" vertical="top"/>
    </xf>
    <xf numFmtId="0" fontId="9" fillId="19" borderId="10" xfId="0" applyFont="1" applyFill="1" applyBorder="1" applyAlignment="1">
      <alignment horizontal="center" vertical="top"/>
    </xf>
    <xf numFmtId="168" fontId="7" fillId="2" borderId="1" xfId="0" applyNumberFormat="1" applyFont="1" applyFill="1" applyBorder="1" applyAlignment="1">
      <alignment horizontal="center"/>
    </xf>
    <xf numFmtId="168" fontId="7" fillId="2" borderId="0" xfId="0" applyNumberFormat="1" applyFont="1" applyFill="1" applyAlignment="1">
      <alignment horizontal="center"/>
    </xf>
    <xf numFmtId="168" fontId="7" fillId="2" borderId="18" xfId="0" applyNumberFormat="1" applyFont="1" applyFill="1" applyBorder="1" applyAlignment="1">
      <alignment horizontal="center"/>
    </xf>
    <xf numFmtId="168" fontId="7" fillId="2" borderId="19" xfId="0" applyNumberFormat="1" applyFont="1" applyFill="1" applyBorder="1" applyAlignment="1">
      <alignment horizontal="center"/>
    </xf>
    <xf numFmtId="168" fontId="7" fillId="2" borderId="20" xfId="0" applyNumberFormat="1" applyFont="1" applyFill="1" applyBorder="1" applyAlignment="1">
      <alignment horizontal="center"/>
    </xf>
    <xf numFmtId="168" fontId="7" fillId="2" borderId="21" xfId="0" applyNumberFormat="1" applyFont="1" applyFill="1" applyBorder="1" applyAlignment="1">
      <alignment horizontal="center"/>
    </xf>
    <xf numFmtId="0" fontId="5" fillId="6" borderId="0" xfId="0" applyFont="1" applyFill="1" applyAlignment="1">
      <alignment horizontal="left" vertical="center"/>
    </xf>
    <xf numFmtId="0" fontId="5" fillId="6" borderId="20" xfId="0" applyFont="1" applyFill="1" applyBorder="1" applyAlignment="1">
      <alignment horizontal="left" vertical="center"/>
    </xf>
    <xf numFmtId="49" fontId="0" fillId="6" borderId="29" xfId="0" applyNumberFormat="1" applyFill="1" applyBorder="1" applyAlignment="1" applyProtection="1">
      <alignment horizontal="center"/>
      <protection locked="0"/>
    </xf>
    <xf numFmtId="164" fontId="13" fillId="13" borderId="1" xfId="0" applyNumberFormat="1" applyFont="1" applyFill="1" applyBorder="1" applyAlignment="1">
      <alignment horizontal="center"/>
    </xf>
    <xf numFmtId="164" fontId="13" fillId="13" borderId="0" xfId="0" applyNumberFormat="1" applyFont="1" applyFill="1" applyAlignment="1">
      <alignment horizontal="center"/>
    </xf>
    <xf numFmtId="0" fontId="16" fillId="19" borderId="16" xfId="0" applyFont="1" applyFill="1" applyBorder="1" applyAlignment="1">
      <alignment horizontal="center" vertical="center"/>
    </xf>
    <xf numFmtId="0" fontId="16" fillId="19" borderId="2" xfId="0" applyFont="1" applyFill="1" applyBorder="1" applyAlignment="1">
      <alignment horizontal="center" vertical="center"/>
    </xf>
    <xf numFmtId="0" fontId="16" fillId="19" borderId="17" xfId="0" applyFont="1" applyFill="1" applyBorder="1" applyAlignment="1">
      <alignment horizontal="center" vertical="center"/>
    </xf>
    <xf numFmtId="164" fontId="15" fillId="5" borderId="0" xfId="0" applyNumberFormat="1" applyFont="1" applyFill="1" applyAlignment="1">
      <alignment horizontal="center"/>
    </xf>
    <xf numFmtId="0" fontId="2" fillId="9" borderId="0" xfId="0" applyFont="1" applyFill="1" applyAlignment="1">
      <alignment horizontal="left"/>
    </xf>
    <xf numFmtId="0" fontId="14" fillId="3" borderId="16" xfId="0" applyFont="1" applyFill="1" applyBorder="1" applyAlignment="1" applyProtection="1">
      <alignment horizontal="left" vertical="top"/>
      <protection locked="0"/>
    </xf>
    <xf numFmtId="0" fontId="1" fillId="3" borderId="2" xfId="0" applyFont="1" applyFill="1" applyBorder="1" applyAlignment="1" applyProtection="1">
      <alignment horizontal="left" vertical="top"/>
      <protection locked="0"/>
    </xf>
    <xf numFmtId="0" fontId="1" fillId="3" borderId="17" xfId="0" applyFont="1" applyFill="1" applyBorder="1" applyAlignment="1" applyProtection="1">
      <alignment horizontal="left" vertical="top"/>
      <protection locked="0"/>
    </xf>
    <xf numFmtId="0" fontId="1" fillId="3" borderId="1" xfId="0" applyFont="1" applyFill="1" applyBorder="1" applyAlignment="1" applyProtection="1">
      <alignment horizontal="left" vertical="top"/>
      <protection locked="0"/>
    </xf>
    <xf numFmtId="0" fontId="1" fillId="3" borderId="0" xfId="0" applyFont="1" applyFill="1" applyAlignment="1" applyProtection="1">
      <alignment horizontal="left" vertical="top"/>
      <protection locked="0"/>
    </xf>
    <xf numFmtId="0" fontId="1" fillId="3" borderId="18" xfId="0" applyFont="1" applyFill="1" applyBorder="1" applyAlignment="1" applyProtection="1">
      <alignment horizontal="left" vertical="top"/>
      <protection locked="0"/>
    </xf>
    <xf numFmtId="0" fontId="1" fillId="3" borderId="19" xfId="0" applyFont="1" applyFill="1" applyBorder="1" applyAlignment="1" applyProtection="1">
      <alignment horizontal="left" vertical="top"/>
      <protection locked="0"/>
    </xf>
    <xf numFmtId="0" fontId="1" fillId="3" borderId="20" xfId="0" applyFont="1" applyFill="1" applyBorder="1" applyAlignment="1" applyProtection="1">
      <alignment horizontal="left" vertical="top"/>
      <protection locked="0"/>
    </xf>
    <xf numFmtId="0" fontId="1" fillId="3" borderId="21" xfId="0" applyFont="1" applyFill="1" applyBorder="1" applyAlignment="1" applyProtection="1">
      <alignment horizontal="left" vertical="top"/>
      <protection locked="0"/>
    </xf>
    <xf numFmtId="0" fontId="9" fillId="0" borderId="0" xfId="0" applyFont="1"/>
    <xf numFmtId="0" fontId="9" fillId="0" borderId="0" xfId="0" applyFont="1" applyAlignment="1">
      <alignment horizontal="left"/>
    </xf>
    <xf numFmtId="49" fontId="0" fillId="20" borderId="0" xfId="0" applyNumberFormat="1" applyFill="1" applyProtection="1">
      <protection locked="0"/>
    </xf>
    <xf numFmtId="49" fontId="0" fillId="20" borderId="3" xfId="0" applyNumberFormat="1" applyFill="1" applyBorder="1" applyProtection="1">
      <protection locked="0"/>
    </xf>
    <xf numFmtId="49" fontId="4" fillId="19" borderId="4" xfId="0" applyNumberFormat="1" applyFont="1" applyFill="1" applyBorder="1" applyAlignment="1" applyProtection="1">
      <alignment horizontal="center" vertical="top"/>
      <protection locked="0"/>
    </xf>
    <xf numFmtId="49" fontId="4" fillId="19" borderId="4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23"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Tw Cen MT"/>
        <family val="2"/>
        <scheme val="minor"/>
      </font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  <protection locked="1" hidden="0"/>
    </dxf>
    <dxf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Tw Cen MT"/>
        <family val="2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numFmt numFmtId="1" formatCode="0"/>
      <fill>
        <patternFill patternType="none">
          <bgColor auto="1"/>
        </patternFill>
      </fill>
      <border outline="0">
        <left style="thin">
          <color indexed="64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 tint="-0.499984740745262"/>
        <name val="Tw Cen MT"/>
        <family val="2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 patternType="none">
          <bgColor auto="1"/>
        </patternFill>
      </fill>
    </dxf>
    <dxf>
      <numFmt numFmtId="1" formatCode="0"/>
      <fill>
        <patternFill patternType="solid">
          <fgColor indexed="64"/>
          <bgColor theme="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theme="1"/>
        </top>
        <bottom/>
        <vertical/>
        <horizontal/>
      </border>
      <protection locked="0" hidden="0"/>
    </dxf>
    <dxf>
      <numFmt numFmtId="1" formatCode="0"/>
      <fill>
        <patternFill patternType="solid">
          <fgColor indexed="64"/>
          <bgColor theme="5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theme="1"/>
        </top>
        <bottom/>
        <vertical/>
        <horizontal/>
      </border>
      <protection locked="0" hidden="0"/>
    </dxf>
    <dxf>
      <numFmt numFmtId="1" formatCode="0"/>
      <fill>
        <patternFill patternType="solid">
          <fgColor indexed="64"/>
          <bgColor theme="5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numFmt numFmtId="164" formatCode="_([$$-409]* #,##0.00_);_([$$-409]* \(#,##0.00\);_([$$-409]* &quot;-&quot;??_);_(@_)"/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numFmt numFmtId="166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numFmt numFmtId="164" formatCode="_([$$-409]* #,##0.00_);_([$$-409]* \(#,##0.00\);_([$$-409]* &quot;-&quot;??_);_(@_)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FF0000"/>
        <name val="Tw Cen MT"/>
        <family val="2"/>
        <scheme val="minor"/>
      </font>
      <fill>
        <patternFill>
          <bgColor theme="1" tint="0.249977111117893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w Cen MT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rgb="FFFFFF00"/>
        <name val="Tw Cen MT"/>
        <family val="2"/>
        <scheme val="minor"/>
      </font>
      <fill>
        <patternFill patternType="solid">
          <fgColor indexed="64"/>
          <bgColor theme="1" tint="4.9989318521683403E-2"/>
        </patternFill>
      </fill>
    </dxf>
    <dxf>
      <font>
        <strike val="0"/>
        <outline val="0"/>
        <shadow val="0"/>
        <u val="none"/>
        <vertAlign val="baseline"/>
        <sz val="11"/>
        <color rgb="FFFFFF00"/>
        <name val="Tw Cen MT"/>
        <family val="2"/>
        <scheme val="minor"/>
      </font>
      <fill>
        <patternFill patternType="solid">
          <fgColor indexed="64"/>
          <bgColor theme="1" tint="4.9989318521683403E-2"/>
        </patternFill>
      </fill>
    </dxf>
    <dxf>
      <font>
        <strike val="0"/>
        <outline val="0"/>
        <shadow val="0"/>
        <u val="none"/>
        <vertAlign val="baseline"/>
        <sz val="11"/>
        <color rgb="FFFFFF00"/>
        <name val="Tw Cen MT"/>
        <family val="2"/>
        <scheme val="minor"/>
      </font>
      <fill>
        <patternFill patternType="solid">
          <fgColor indexed="64"/>
          <bgColor theme="1" tint="4.9989318521683403E-2"/>
        </patternFill>
      </fill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color rgb="FFFFFF00"/>
        <name val="Tw Cen MT"/>
        <family val="2"/>
        <scheme val="minor"/>
      </font>
      <fill>
        <patternFill patternType="solid">
          <fgColor indexed="64"/>
          <bgColor theme="1" tint="4.9989318521683403E-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Tw Cen MT"/>
        <family val="2"/>
        <scheme val="minor"/>
      </font>
      <numFmt numFmtId="1" formatCode="0"/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CD59C"/>
      <color rgb="FFFF6633"/>
      <color rgb="FFFFFF99"/>
      <color rgb="FFF56F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327660</xdr:colOff>
      <xdr:row>18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4BDF271E-383F-421D-A868-6A1884DB20CB}"/>
            </a:ext>
          </a:extLst>
        </xdr:cNvPr>
        <xdr:cNvSpPr txBox="1"/>
      </xdr:nvSpPr>
      <xdr:spPr>
        <a:xfrm>
          <a:off x="444246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CA23D7B-B826-4AF8-BE73-61F3B595F269}"/>
            </a:ext>
          </a:extLst>
        </xdr:cNvPr>
        <xdr:cNvSpPr txBox="1"/>
      </xdr:nvSpPr>
      <xdr:spPr>
        <a:xfrm>
          <a:off x="626745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18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1BDC68DB-334B-4BBF-B650-49DB54EE96D8}"/>
            </a:ext>
          </a:extLst>
        </xdr:cNvPr>
        <xdr:cNvSpPr txBox="1"/>
      </xdr:nvSpPr>
      <xdr:spPr>
        <a:xfrm>
          <a:off x="529590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18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A6F0B68-B0AB-45AF-BA04-38A0A696868D}"/>
            </a:ext>
          </a:extLst>
        </xdr:cNvPr>
        <xdr:cNvSpPr txBox="1"/>
      </xdr:nvSpPr>
      <xdr:spPr>
        <a:xfrm>
          <a:off x="6267450" y="5334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327660</xdr:colOff>
      <xdr:row>70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47151F8-3FE0-43CB-9821-E62ED301DA95}"/>
            </a:ext>
          </a:extLst>
        </xdr:cNvPr>
        <xdr:cNvSpPr txBox="1"/>
      </xdr:nvSpPr>
      <xdr:spPr>
        <a:xfrm>
          <a:off x="444246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421EACF-9CC8-40BC-8297-9829DFA3389F}"/>
            </a:ext>
          </a:extLst>
        </xdr:cNvPr>
        <xdr:cNvSpPr txBox="1"/>
      </xdr:nvSpPr>
      <xdr:spPr>
        <a:xfrm>
          <a:off x="607695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70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874BAA6-56CE-4A33-9749-DF11BED24B7A}"/>
            </a:ext>
          </a:extLst>
        </xdr:cNvPr>
        <xdr:cNvSpPr txBox="1"/>
      </xdr:nvSpPr>
      <xdr:spPr>
        <a:xfrm>
          <a:off x="529590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70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AA37D62-3753-456B-B8E2-B182E5D8FF39}"/>
            </a:ext>
          </a:extLst>
        </xdr:cNvPr>
        <xdr:cNvSpPr txBox="1"/>
      </xdr:nvSpPr>
      <xdr:spPr>
        <a:xfrm>
          <a:off x="607695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327660</xdr:colOff>
      <xdr:row>120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239D596-9440-4B79-8295-F68C8DC96281}"/>
            </a:ext>
          </a:extLst>
        </xdr:cNvPr>
        <xdr:cNvSpPr txBox="1"/>
      </xdr:nvSpPr>
      <xdr:spPr>
        <a:xfrm>
          <a:off x="444246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120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C89DB4BF-1ED7-4D83-8D59-1DF007681C26}"/>
            </a:ext>
          </a:extLst>
        </xdr:cNvPr>
        <xdr:cNvSpPr txBox="1"/>
      </xdr:nvSpPr>
      <xdr:spPr>
        <a:xfrm>
          <a:off x="607695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120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C03DAB1-F96C-42F3-9C33-B9BA0F8C45E9}"/>
            </a:ext>
          </a:extLst>
        </xdr:cNvPr>
        <xdr:cNvSpPr txBox="1"/>
      </xdr:nvSpPr>
      <xdr:spPr>
        <a:xfrm>
          <a:off x="529590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</xdr:col>
      <xdr:colOff>0</xdr:colOff>
      <xdr:row>120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A32B4D0B-A204-45E0-8FA3-CC577FA8B899}"/>
            </a:ext>
          </a:extLst>
        </xdr:cNvPr>
        <xdr:cNvSpPr txBox="1"/>
      </xdr:nvSpPr>
      <xdr:spPr>
        <a:xfrm>
          <a:off x="6076950" y="5534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10</xdr:col>
      <xdr:colOff>19050</xdr:colOff>
      <xdr:row>8</xdr:row>
      <xdr:rowOff>19049</xdr:rowOff>
    </xdr:from>
    <xdr:to>
      <xdr:col>15</xdr:col>
      <xdr:colOff>0</xdr:colOff>
      <xdr:row>15</xdr:row>
      <xdr:rowOff>9525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7CB3C4F-AE4D-8444-2FBF-DF7BA10C0112}"/>
            </a:ext>
          </a:extLst>
        </xdr:cNvPr>
        <xdr:cNvSpPr txBox="1"/>
      </xdr:nvSpPr>
      <xdr:spPr>
        <a:xfrm>
          <a:off x="11249025" y="1562099"/>
          <a:ext cx="3286125" cy="1714501"/>
        </a:xfrm>
        <a:prstGeom prst="rect">
          <a:avLst/>
        </a:prstGeom>
        <a:solidFill>
          <a:srgbClr val="FF6633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2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PRESEASON VOLUME</a:t>
          </a:r>
          <a:r>
            <a:rPr lang="en-US" sz="22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 LEVELS:</a:t>
          </a:r>
        </a:p>
        <a:p>
          <a:pPr algn="ctr"/>
          <a:r>
            <a:rPr lang="en-US" sz="15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$1500</a:t>
          </a:r>
        </a:p>
        <a:p>
          <a:pPr algn="ctr"/>
          <a:r>
            <a:rPr lang="en-US" sz="17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$3500</a:t>
          </a:r>
        </a:p>
        <a:p>
          <a:pPr algn="ctr"/>
          <a:r>
            <a:rPr lang="en-US" sz="19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$7500</a:t>
          </a:r>
        </a:p>
        <a:p>
          <a:pPr algn="ctr"/>
          <a:r>
            <a:rPr lang="en-US" sz="21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a:rPr>
            <a:t>$12000</a:t>
          </a:r>
          <a:endParaRPr lang="en-US" sz="21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16</xdr:col>
      <xdr:colOff>552450</xdr:colOff>
      <xdr:row>0</xdr:row>
      <xdr:rowOff>0</xdr:rowOff>
    </xdr:from>
    <xdr:to>
      <xdr:col>19</xdr:col>
      <xdr:colOff>419100</xdr:colOff>
      <xdr:row>14</xdr:row>
      <xdr:rowOff>228600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8EF8C98-34F3-2D44-3A2F-973647DF8618}"/>
            </a:ext>
          </a:extLst>
        </xdr:cNvPr>
        <xdr:cNvSpPr txBox="1"/>
      </xdr:nvSpPr>
      <xdr:spPr>
        <a:xfrm>
          <a:off x="15392400" y="0"/>
          <a:ext cx="1924050" cy="325755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>
              <a:solidFill>
                <a:srgbClr val="FF0000"/>
              </a:solidFill>
            </a:rPr>
            <a:t>VOLUME DISCOUNTS ON CUPS &amp;</a:t>
          </a:r>
          <a:r>
            <a:rPr lang="en-US" sz="2000" baseline="0">
              <a:solidFill>
                <a:srgbClr val="FF0000"/>
              </a:solidFill>
            </a:rPr>
            <a:t> SNAPPY CONTAINERS</a:t>
          </a:r>
        </a:p>
        <a:p>
          <a:pPr algn="ctr"/>
          <a:r>
            <a:rPr lang="en-US" sz="2000" baseline="0">
              <a:solidFill>
                <a:srgbClr val="FF0000"/>
              </a:solidFill>
            </a:rPr>
            <a:t>WILL BE CALCULATED WHEN WE PROCESS YOUR SALES ORDER</a:t>
          </a:r>
          <a:endParaRPr lang="en-US" sz="2000">
            <a:solidFill>
              <a:srgbClr val="FF0000"/>
            </a:solidFill>
          </a:endParaRPr>
        </a:p>
      </xdr:txBody>
    </xdr:sp>
    <xdr:clientData/>
  </xdr:twoCellAnchor>
  <xdr:oneCellAnchor>
    <xdr:from>
      <xdr:col>3</xdr:col>
      <xdr:colOff>327660</xdr:colOff>
      <xdr:row>27</xdr:row>
      <xdr:rowOff>0</xdr:rowOff>
    </xdr:from>
    <xdr:ext cx="184731" cy="264560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ED5DE239-BC91-4F40-9BE8-5E3D9525B88F}"/>
            </a:ext>
          </a:extLst>
        </xdr:cNvPr>
        <xdr:cNvSpPr txBox="1"/>
      </xdr:nvSpPr>
      <xdr:spPr>
        <a:xfrm>
          <a:off x="3832860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27</xdr:row>
      <xdr:rowOff>0</xdr:rowOff>
    </xdr:from>
    <xdr:ext cx="184731" cy="26456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D41831F9-9C57-45FA-A42C-94631ABDAF35}"/>
            </a:ext>
          </a:extLst>
        </xdr:cNvPr>
        <xdr:cNvSpPr txBox="1"/>
      </xdr:nvSpPr>
      <xdr:spPr>
        <a:xfrm>
          <a:off x="47720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4C53069-98BC-4A64-9FE2-6FFEF22CBE56}"/>
            </a:ext>
          </a:extLst>
        </xdr:cNvPr>
        <xdr:cNvSpPr txBox="1"/>
      </xdr:nvSpPr>
      <xdr:spPr>
        <a:xfrm>
          <a:off x="650557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4</xdr:col>
      <xdr:colOff>0</xdr:colOff>
      <xdr:row>27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F32C39F8-DA18-4D3E-B13D-3249C124D98E}"/>
            </a:ext>
          </a:extLst>
        </xdr:cNvPr>
        <xdr:cNvSpPr txBox="1"/>
      </xdr:nvSpPr>
      <xdr:spPr>
        <a:xfrm>
          <a:off x="4772025" y="247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absolute">
    <xdr:from>
      <xdr:col>0</xdr:col>
      <xdr:colOff>0</xdr:colOff>
      <xdr:row>0</xdr:row>
      <xdr:rowOff>19049</xdr:rowOff>
    </xdr:from>
    <xdr:to>
      <xdr:col>6</xdr:col>
      <xdr:colOff>761652</xdr:colOff>
      <xdr:row>9</xdr:row>
      <xdr:rowOff>19050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D9C503-3F6C-B173-4537-E8C6D99AE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049"/>
          <a:ext cx="8400702" cy="1771651"/>
        </a:xfrm>
        <a:prstGeom prst="rect">
          <a:avLst/>
        </a:prstGeom>
      </xdr:spPr>
    </xdr:pic>
    <xdr:clientData/>
  </xdr:twoCellAnchor>
  <xdr:twoCellAnchor>
    <xdr:from>
      <xdr:col>10</xdr:col>
      <xdr:colOff>9525</xdr:colOff>
      <xdr:row>15</xdr:row>
      <xdr:rowOff>9523</xdr:rowOff>
    </xdr:from>
    <xdr:to>
      <xdr:col>20</xdr:col>
      <xdr:colOff>247650</xdr:colOff>
      <xdr:row>171</xdr:row>
      <xdr:rowOff>9524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45175933-4FAD-7F54-62B1-15AC0E577EBA}"/>
            </a:ext>
          </a:extLst>
        </xdr:cNvPr>
        <xdr:cNvSpPr/>
      </xdr:nvSpPr>
      <xdr:spPr>
        <a:xfrm>
          <a:off x="11544300" y="3276598"/>
          <a:ext cx="6286500" cy="32746951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absolute">
    <xdr:from>
      <xdr:col>10</xdr:col>
      <xdr:colOff>19050</xdr:colOff>
      <xdr:row>15</xdr:row>
      <xdr:rowOff>9524</xdr:rowOff>
    </xdr:from>
    <xdr:to>
      <xdr:col>20</xdr:col>
      <xdr:colOff>264647</xdr:colOff>
      <xdr:row>171</xdr:row>
      <xdr:rowOff>9525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4B29D2EF-A4D8-5C72-EDB6-BCF402458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53825" y="3276599"/>
          <a:ext cx="6293972" cy="327469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16B259-271D-4048-B541-37ED056FACE7}" name="Table3" displayName="Table3" ref="H166:J167" totalsRowShown="0" headerRowDxfId="22" dataDxfId="21" tableBorderDxfId="20">
  <tableColumns count="3">
    <tableColumn id="1" xr3:uid="{F74A85E3-6DDB-441D-9115-B00B8AF7E666}" name="SHIP 1 TOTAL" dataDxfId="19">
      <calculatedColumnFormula>(L166)</calculatedColumnFormula>
    </tableColumn>
    <tableColumn id="2" xr3:uid="{218FD560-3CF7-4DBC-B64C-87F38C41F89A}" name="SHIP 2 TOTAL" dataDxfId="18">
      <calculatedColumnFormula>(M166)</calculatedColumnFormula>
    </tableColumn>
    <tableColumn id="3" xr3:uid="{5E74202F-C08A-40D2-9997-63FD7D043743}" name="SHIP 3 TOTAL" dataDxfId="17">
      <calculatedColumnFormula>(N166)</calculatedColumnFormula>
    </tableColumn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1D0ED9-0D7E-4412-BE17-1E4B458160A1}" name="Table6" displayName="Table6" ref="A15:J165" totalsRowShown="0">
  <autoFilter ref="A15:J165" xr:uid="{DE1D0ED9-0D7E-4412-BE17-1E4B458160A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015FE388-94E2-4192-8BDC-03E8819C9E42}" name="ITEM #" dataDxfId="16"/>
    <tableColumn id="2" xr3:uid="{1BB6DF75-9F06-4973-9B06-A264EAA71355}" name="DESCRIPTION" dataDxfId="15"/>
    <tableColumn id="3" xr3:uid="{ACECA6B8-C94E-4696-BE4A-D28ABBFE5C23}" name="Column1" dataDxfId="14"/>
    <tableColumn id="4" xr3:uid="{FFE4349E-B649-4B49-B79D-00D1F371D795}" name="UPC" dataDxfId="13"/>
    <tableColumn id="5" xr3:uid="{801682F2-3CFB-42F5-B274-08F4F318593C}" name="PRICE" dataDxfId="12"/>
    <tableColumn id="6" xr3:uid="{F3657CEB-0CA8-40CA-9C91-0F1BD891FEC6}" name="20+ PRICE" dataDxfId="11"/>
    <tableColumn id="7" xr3:uid="{050B5BC7-6E56-4BED-95D8-1C46998153DE}" name="MSRP" dataDxfId="10"/>
    <tableColumn id="8" xr3:uid="{85A6268B-20FF-4882-B571-D643BD7962AA}" name="SHIP 1" dataDxfId="9"/>
    <tableColumn id="9" xr3:uid="{E909013D-950B-411A-8785-19F84C65F2EA}" name="SHIP 2" dataDxfId="8"/>
    <tableColumn id="10" xr3:uid="{786938F1-3F20-46EE-8079-62DE169104C9}" name="SHIP 3" dataDxfId="7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A68DA3F-E1B4-44FC-A841-9EDAAA2A6209}" name="Table2" displayName="Table2" ref="A2:B152" totalsRowShown="0" dataDxfId="6">
  <autoFilter ref="A2:B152" xr:uid="{8A68DA3F-E1B4-44FC-A841-9EDAAA2A6209}"/>
  <tableColumns count="2">
    <tableColumn id="1" xr3:uid="{F5F5D5F9-B79A-460D-B6A0-9DAB8635F25A}" name="ITEM" dataDxfId="5"/>
    <tableColumn id="2" xr3:uid="{5425B057-1BD1-4DA3-AF25-63AC2307C089}" name="QTY" dataDxfId="4">
      <calculatedColumnFormula>('2024 ORDER FORM_PRESEASON'!H16)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8C0AD99-E92B-4B7C-91B2-DFC0F7491BB8}" name="Table4" displayName="Table4" ref="A2:B152" totalsRowShown="0">
  <autoFilter ref="A2:B152" xr:uid="{38C0AD99-E92B-4B7C-91B2-DFC0F7491BB8}"/>
  <tableColumns count="2">
    <tableColumn id="1" xr3:uid="{EA5E3740-2F0D-4215-893B-3BE8324F6948}" name="ITEM" dataDxfId="3"/>
    <tableColumn id="2" xr3:uid="{5AA256DE-B375-432E-B026-63DFD179D786}" name="QTY" dataDxfId="2">
      <calculatedColumnFormula>('2024 ORDER FORM_PRESEASON'!I16)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54AA1AA-4D40-4284-8221-D3B93FCA4C90}" name="Table5" displayName="Table5" ref="A2:B152" totalsRowShown="0">
  <autoFilter ref="A2:B152" xr:uid="{754AA1AA-4D40-4284-8221-D3B93FCA4C90}"/>
  <tableColumns count="2">
    <tableColumn id="1" xr3:uid="{21E27D1A-A4D6-4041-A09D-3D4CC6FACD11}" name="ITEM" dataDxfId="1"/>
    <tableColumn id="2" xr3:uid="{8CCF01A9-2312-43A2-8089-30CEBAC2B1A3}" name="QTY" dataDxfId="0">
      <calculatedColumnFormula>('2024 ORDER FORM_PRESEASON'!J16)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DDDDDD"/>
      </a:accent2>
      <a:accent3>
        <a:srgbClr val="DDDDDD"/>
      </a:accent3>
      <a:accent4>
        <a:srgbClr val="DDDDDD"/>
      </a:accent4>
      <a:accent5>
        <a:srgbClr val="DDDDDD"/>
      </a:accent5>
      <a:accent6>
        <a:srgbClr val="F8F8F8"/>
      </a:accent6>
      <a:hlink>
        <a:srgbClr val="F8F8F8"/>
      </a:hlink>
      <a:folHlink>
        <a:srgbClr val="F8F8F8"/>
      </a:folHlink>
    </a:clrScheme>
    <a:fontScheme name="Tw Cen MT">
      <a:majorFont>
        <a:latin typeface="Tw Cen MT" panose="020B0602020104020603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Tw Cen MT" panose="020B0602020104020603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Reflection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alpha val="100000"/>
                <a:satMod val="140000"/>
                <a:lumMod val="105000"/>
              </a:schemeClr>
            </a:gs>
            <a:gs pos="41000">
              <a:schemeClr val="phClr">
                <a:tint val="57000"/>
                <a:satMod val="160000"/>
                <a:lumMod val="99000"/>
              </a:schemeClr>
            </a:gs>
            <a:gs pos="100000">
              <a:schemeClr val="phClr">
                <a:tint val="80000"/>
                <a:satMod val="180000"/>
                <a:lumMod val="104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7000"/>
                <a:satMod val="115000"/>
                <a:lumMod val="114000"/>
              </a:schemeClr>
            </a:gs>
            <a:gs pos="60000">
              <a:schemeClr val="phClr">
                <a:tint val="100000"/>
                <a:shade val="96000"/>
                <a:satMod val="100000"/>
                <a:lumMod val="108000"/>
              </a:schemeClr>
            </a:gs>
            <a:gs pos="100000">
              <a:schemeClr val="phClr">
                <a:shade val="91000"/>
                <a:sat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28000"/>
              </a:srgbClr>
            </a:outerShdw>
          </a:effectLst>
        </a:effectStyle>
        <a:effectStyle>
          <a:effectLst>
            <a:outerShdw blurRad="50800" dist="31750" dir="5400000" sy="98000" rotWithShape="0">
              <a:srgbClr val="000000">
                <a:alpha val="47000"/>
              </a:srgbClr>
            </a:outerShdw>
          </a:effectLst>
          <a:scene3d>
            <a:camera prst="orthographicFront">
              <a:rot lat="0" lon="0" rev="0"/>
            </a:camera>
            <a:lightRig rig="twoPt" dir="t">
              <a:rot lat="0" lon="0" rev="4800000"/>
            </a:lightRig>
          </a:scene3d>
          <a:sp3d prstMaterial="matte">
            <a:bevelT w="25400" h="44450"/>
          </a:sp3d>
        </a:effectStyle>
        <a:effectStyle>
          <a:effectLst>
            <a:reflection blurRad="25400" stA="32000" endPos="28000" dist="8889" dir="5400000" sy="-100000" rotWithShape="0"/>
          </a:effectLst>
          <a:scene3d>
            <a:camera prst="orthographicFront">
              <a:rot lat="0" lon="0" rev="0"/>
            </a:camera>
            <a:lightRig rig="threePt" dir="t">
              <a:rot lat="0" lon="0" rev="4800000"/>
            </a:lightRig>
          </a:scene3d>
          <a:sp3d>
            <a:bevelT w="50800" h="25400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5ECC7-5DE5-4A71-8512-C27D903D3F0D}">
  <sheetPr>
    <pageSetUpPr fitToPage="1"/>
  </sheetPr>
  <dimension ref="A1:X274"/>
  <sheetViews>
    <sheetView tabSelected="1" zoomScaleNormal="100" workbookViewId="0">
      <pane ySplit="15" topLeftCell="A16" activePane="bottomLeft" state="frozen"/>
      <selection pane="bottomLeft" activeCell="H13" sqref="H13:J13"/>
    </sheetView>
  </sheetViews>
  <sheetFormatPr defaultRowHeight="14.25" x14ac:dyDescent="0.2"/>
  <cols>
    <col min="1" max="1" width="9.875" style="1" customWidth="1"/>
    <col min="2" max="2" width="40.75" style="1" customWidth="1"/>
    <col min="3" max="3" width="6.625" style="1" customWidth="1"/>
    <col min="4" max="4" width="19.125" style="1" customWidth="1"/>
    <col min="5" max="5" width="10.625" style="1" customWidth="1"/>
    <col min="6" max="6" width="13.25" style="1" customWidth="1"/>
    <col min="7" max="7" width="10.25" style="1" customWidth="1"/>
    <col min="8" max="10" width="13.625" style="1" customWidth="1"/>
    <col min="11" max="11" width="4.25" style="1" customWidth="1"/>
    <col min="12" max="12" width="12.125" style="1" customWidth="1"/>
    <col min="13" max="15" width="9" style="1"/>
    <col min="16" max="16" width="0" style="1" hidden="1" customWidth="1"/>
    <col min="17" max="20" width="9" style="1"/>
    <col min="21" max="24" width="9" style="77"/>
    <col min="25" max="16384" width="9" style="1"/>
  </cols>
  <sheetData>
    <row r="1" spans="1:24" ht="15" customHeight="1" x14ac:dyDescent="0.2">
      <c r="A1" s="115" t="s">
        <v>152</v>
      </c>
      <c r="B1" s="115"/>
      <c r="C1" s="115"/>
      <c r="D1" s="115"/>
      <c r="E1" s="115"/>
      <c r="F1" s="115"/>
      <c r="G1" s="115"/>
      <c r="H1" s="106" t="s">
        <v>37</v>
      </c>
      <c r="I1" s="106"/>
      <c r="J1" s="106"/>
      <c r="K1" s="106"/>
      <c r="L1" s="106"/>
      <c r="M1" s="106" t="s">
        <v>43</v>
      </c>
      <c r="N1" s="106"/>
      <c r="O1" s="106"/>
      <c r="P1" s="9"/>
      <c r="Q1" s="23"/>
      <c r="R1" s="23"/>
      <c r="S1" s="23"/>
      <c r="T1" s="23"/>
      <c r="U1" s="76"/>
      <c r="V1" s="76"/>
    </row>
    <row r="2" spans="1:24" ht="15" customHeight="1" thickBot="1" x14ac:dyDescent="0.25">
      <c r="A2" s="115"/>
      <c r="B2" s="115"/>
      <c r="C2" s="115"/>
      <c r="D2" s="115"/>
      <c r="E2" s="115"/>
      <c r="F2" s="115"/>
      <c r="G2" s="115"/>
      <c r="H2" s="106"/>
      <c r="I2" s="106"/>
      <c r="J2" s="106"/>
      <c r="K2" s="106"/>
      <c r="L2" s="106"/>
      <c r="M2" s="107"/>
      <c r="N2" s="107"/>
      <c r="O2" s="107"/>
      <c r="P2" s="9"/>
      <c r="Q2" s="23"/>
      <c r="R2" s="23"/>
      <c r="S2" s="23"/>
      <c r="T2" s="23"/>
      <c r="U2" s="76"/>
      <c r="V2" s="76"/>
    </row>
    <row r="3" spans="1:24" ht="15" customHeight="1" thickBot="1" x14ac:dyDescent="0.25">
      <c r="A3" s="115"/>
      <c r="B3" s="115"/>
      <c r="C3" s="115"/>
      <c r="D3" s="115"/>
      <c r="E3" s="115"/>
      <c r="F3" s="115"/>
      <c r="G3" s="115"/>
      <c r="H3" s="3" t="s">
        <v>36</v>
      </c>
      <c r="I3" s="91"/>
      <c r="J3" s="92"/>
      <c r="K3" s="92"/>
      <c r="L3" s="108"/>
      <c r="M3" s="91"/>
      <c r="N3" s="92"/>
      <c r="O3" s="92"/>
      <c r="P3" s="20"/>
      <c r="Q3" s="23"/>
      <c r="R3" s="23"/>
      <c r="S3" s="23"/>
      <c r="T3" s="23"/>
      <c r="U3" s="76"/>
      <c r="V3" s="76"/>
    </row>
    <row r="4" spans="1:24" ht="15" customHeight="1" thickBot="1" x14ac:dyDescent="0.25">
      <c r="A4" s="115"/>
      <c r="B4" s="115"/>
      <c r="C4" s="115"/>
      <c r="D4" s="115"/>
      <c r="E4" s="115"/>
      <c r="F4" s="115"/>
      <c r="G4" s="115"/>
      <c r="H4" s="3" t="s">
        <v>38</v>
      </c>
      <c r="I4" s="91"/>
      <c r="J4" s="92"/>
      <c r="K4" s="92"/>
      <c r="L4" s="108"/>
      <c r="M4" s="91"/>
      <c r="N4" s="92"/>
      <c r="O4" s="92"/>
      <c r="P4" s="20"/>
      <c r="Q4" s="23"/>
      <c r="R4" s="23"/>
      <c r="S4" s="23"/>
      <c r="T4" s="23"/>
      <c r="U4" s="76"/>
      <c r="V4" s="76"/>
    </row>
    <row r="5" spans="1:24" ht="15" customHeight="1" thickBot="1" x14ac:dyDescent="0.25">
      <c r="A5" s="115"/>
      <c r="B5" s="115"/>
      <c r="C5" s="115"/>
      <c r="D5" s="115"/>
      <c r="E5" s="115"/>
      <c r="F5" s="115"/>
      <c r="G5" s="115"/>
      <c r="H5" s="3" t="s">
        <v>39</v>
      </c>
      <c r="I5" s="91"/>
      <c r="J5" s="92"/>
      <c r="K5" s="92"/>
      <c r="L5" s="108"/>
      <c r="M5" s="91"/>
      <c r="N5" s="92"/>
      <c r="O5" s="92"/>
      <c r="P5" s="20"/>
      <c r="Q5" s="23"/>
      <c r="R5" s="23"/>
      <c r="S5" s="23"/>
      <c r="T5" s="23"/>
      <c r="U5" s="76"/>
      <c r="V5" s="76"/>
    </row>
    <row r="6" spans="1:24" ht="15" customHeight="1" thickBot="1" x14ac:dyDescent="0.25">
      <c r="A6" s="115"/>
      <c r="B6" s="115"/>
      <c r="C6" s="115"/>
      <c r="D6" s="115"/>
      <c r="E6" s="115"/>
      <c r="F6" s="115"/>
      <c r="G6" s="115"/>
      <c r="H6" s="3" t="s">
        <v>40</v>
      </c>
      <c r="I6" s="91"/>
      <c r="J6" s="92"/>
      <c r="K6" s="92"/>
      <c r="L6" s="108"/>
      <c r="M6" s="91"/>
      <c r="N6" s="92"/>
      <c r="O6" s="92"/>
      <c r="P6" s="20"/>
      <c r="Q6" s="23"/>
      <c r="R6" s="23"/>
      <c r="S6" s="23"/>
      <c r="T6" s="23"/>
      <c r="U6" s="76"/>
      <c r="V6" s="76"/>
    </row>
    <row r="7" spans="1:24" ht="16.5" customHeight="1" thickBot="1" x14ac:dyDescent="0.25">
      <c r="A7" s="115"/>
      <c r="B7" s="115"/>
      <c r="C7" s="115"/>
      <c r="D7" s="115"/>
      <c r="E7" s="115"/>
      <c r="F7" s="115"/>
      <c r="G7" s="115"/>
      <c r="H7" s="3" t="s">
        <v>41</v>
      </c>
      <c r="I7" s="91"/>
      <c r="J7" s="92"/>
      <c r="K7" s="92"/>
      <c r="L7" s="108"/>
      <c r="M7" s="93"/>
      <c r="N7" s="94"/>
      <c r="O7" s="94"/>
      <c r="P7" s="21"/>
      <c r="Q7" s="23"/>
      <c r="R7" s="23"/>
      <c r="S7" s="23"/>
      <c r="T7" s="23"/>
      <c r="U7" s="76"/>
      <c r="V7" s="76"/>
    </row>
    <row r="8" spans="1:24" ht="15" customHeight="1" thickBot="1" x14ac:dyDescent="0.25">
      <c r="A8" s="115"/>
      <c r="B8" s="115"/>
      <c r="C8" s="115"/>
      <c r="D8" s="115"/>
      <c r="E8" s="115"/>
      <c r="F8" s="115"/>
      <c r="G8" s="115"/>
      <c r="H8" s="3" t="s">
        <v>42</v>
      </c>
      <c r="I8" s="91"/>
      <c r="J8" s="92"/>
      <c r="K8" s="92"/>
      <c r="L8" s="108"/>
      <c r="M8" s="93"/>
      <c r="N8" s="94"/>
      <c r="O8" s="94"/>
      <c r="P8" s="21"/>
      <c r="Q8" s="23"/>
      <c r="R8" s="23"/>
      <c r="S8" s="23"/>
      <c r="T8" s="23"/>
      <c r="U8" s="76"/>
      <c r="V8" s="76"/>
    </row>
    <row r="9" spans="1:24" ht="18" customHeight="1" x14ac:dyDescent="0.4">
      <c r="A9" s="115"/>
      <c r="B9" s="115"/>
      <c r="C9" s="115"/>
      <c r="D9" s="115"/>
      <c r="E9" s="115"/>
      <c r="F9" s="115"/>
      <c r="G9" s="115"/>
      <c r="H9" s="111" t="s">
        <v>44</v>
      </c>
      <c r="I9" s="112"/>
      <c r="J9" s="113"/>
      <c r="K9" s="10"/>
      <c r="L9" s="4"/>
      <c r="M9" s="22"/>
      <c r="N9" s="22"/>
      <c r="O9" s="4"/>
      <c r="P9" s="11"/>
      <c r="Q9" s="23"/>
      <c r="R9" s="23"/>
      <c r="S9" s="23"/>
      <c r="T9" s="23"/>
      <c r="U9" s="76"/>
      <c r="V9" s="76"/>
    </row>
    <row r="10" spans="1:24" ht="25.5" customHeight="1" x14ac:dyDescent="0.4">
      <c r="A10" s="82" t="s">
        <v>35</v>
      </c>
      <c r="B10" s="82"/>
      <c r="C10" s="82"/>
      <c r="D10" s="82"/>
      <c r="E10" s="82"/>
      <c r="F10" s="85"/>
      <c r="G10" s="86"/>
      <c r="H10" s="100">
        <f>SUM(Table3[])</f>
        <v>0</v>
      </c>
      <c r="I10" s="101"/>
      <c r="J10" s="102"/>
      <c r="K10" s="10"/>
      <c r="Q10" s="23"/>
      <c r="R10" s="23"/>
      <c r="S10" s="23"/>
      <c r="T10" s="23"/>
      <c r="U10" s="76"/>
      <c r="V10" s="76"/>
    </row>
    <row r="11" spans="1:24" ht="14.25" customHeight="1" x14ac:dyDescent="0.2">
      <c r="A11" s="87" t="s">
        <v>200</v>
      </c>
      <c r="B11" s="87"/>
      <c r="C11" s="87"/>
      <c r="D11" s="87"/>
      <c r="E11" s="87"/>
      <c r="F11" s="87"/>
      <c r="G11" s="88"/>
      <c r="H11" s="100"/>
      <c r="I11" s="101"/>
      <c r="J11" s="102"/>
      <c r="Q11" s="23"/>
      <c r="R11" s="23"/>
      <c r="S11" s="23"/>
      <c r="T11" s="23"/>
      <c r="U11" s="76"/>
      <c r="V11" s="76"/>
    </row>
    <row r="12" spans="1:24" ht="15" customHeight="1" thickBot="1" x14ac:dyDescent="0.25">
      <c r="A12" s="89"/>
      <c r="B12" s="89"/>
      <c r="C12" s="89"/>
      <c r="D12" s="89"/>
      <c r="E12" s="89"/>
      <c r="F12" s="89"/>
      <c r="G12" s="90"/>
      <c r="H12" s="103"/>
      <c r="I12" s="104"/>
      <c r="J12" s="105"/>
      <c r="Q12" s="23"/>
      <c r="R12" s="23"/>
      <c r="S12" s="23"/>
      <c r="T12" s="23"/>
      <c r="U12" s="76"/>
      <c r="V12" s="76"/>
    </row>
    <row r="13" spans="1:24" ht="14.25" customHeight="1" x14ac:dyDescent="0.2">
      <c r="A13" s="97" t="s">
        <v>153</v>
      </c>
      <c r="B13" s="98"/>
      <c r="C13" s="98"/>
      <c r="D13" s="98"/>
      <c r="E13" s="98"/>
      <c r="F13" s="98"/>
      <c r="G13" s="99"/>
      <c r="H13" s="129" t="s">
        <v>155</v>
      </c>
      <c r="I13" s="129" t="s">
        <v>155</v>
      </c>
      <c r="J13" s="130" t="s">
        <v>155</v>
      </c>
      <c r="Q13" s="23"/>
      <c r="R13" s="23"/>
      <c r="S13" s="23"/>
      <c r="T13" s="23"/>
      <c r="U13" s="76"/>
      <c r="V13" s="76"/>
    </row>
    <row r="14" spans="1:24" ht="30" customHeight="1" thickBot="1" x14ac:dyDescent="0.25">
      <c r="A14" s="95"/>
      <c r="B14" s="96"/>
      <c r="C14" s="96"/>
      <c r="D14" s="96"/>
      <c r="E14" s="96"/>
      <c r="F14" s="96"/>
      <c r="G14" s="96"/>
      <c r="H14" s="127" t="s">
        <v>154</v>
      </c>
      <c r="I14" s="128" t="s">
        <v>154</v>
      </c>
      <c r="J14" s="128" t="s">
        <v>154</v>
      </c>
      <c r="Q14" s="23"/>
      <c r="R14" s="23"/>
      <c r="S14" s="23"/>
      <c r="T14" s="23"/>
      <c r="U14" s="76"/>
      <c r="V14" s="76"/>
    </row>
    <row r="15" spans="1:24" ht="18.75" customHeight="1" x14ac:dyDescent="0.2">
      <c r="A15" s="28" t="s">
        <v>45</v>
      </c>
      <c r="B15" s="29" t="s">
        <v>46</v>
      </c>
      <c r="C15" s="66" t="s">
        <v>193</v>
      </c>
      <c r="D15" s="29" t="s">
        <v>47</v>
      </c>
      <c r="E15" s="29" t="s">
        <v>199</v>
      </c>
      <c r="F15" s="29" t="s">
        <v>49</v>
      </c>
      <c r="G15" s="30" t="s">
        <v>48</v>
      </c>
      <c r="H15" s="32" t="s">
        <v>140</v>
      </c>
      <c r="I15" s="33" t="s">
        <v>141</v>
      </c>
      <c r="J15" s="34" t="s">
        <v>142</v>
      </c>
      <c r="K15" s="17" t="s">
        <v>140</v>
      </c>
      <c r="M15" s="18" t="s">
        <v>141</v>
      </c>
      <c r="N15" s="19" t="s">
        <v>142</v>
      </c>
      <c r="O15" s="12"/>
      <c r="P15" s="23"/>
      <c r="Q15" s="23"/>
      <c r="R15" s="23"/>
      <c r="S15" s="23"/>
      <c r="T15" s="23"/>
      <c r="U15" s="76"/>
    </row>
    <row r="16" spans="1:24" s="5" customFormat="1" ht="17.100000000000001" customHeight="1" x14ac:dyDescent="0.2">
      <c r="A16" s="35">
        <v>1039</v>
      </c>
      <c r="B16" s="36" t="s">
        <v>156</v>
      </c>
      <c r="C16" s="67"/>
      <c r="D16" s="37" t="s">
        <v>198</v>
      </c>
      <c r="E16" s="38">
        <v>0.43</v>
      </c>
      <c r="F16" s="39">
        <v>0.43</v>
      </c>
      <c r="G16" s="40">
        <v>0.89</v>
      </c>
      <c r="H16" s="81"/>
      <c r="I16" s="13"/>
      <c r="J16" s="14"/>
      <c r="L16" s="73">
        <f>IF(Table6[[#This Row],[SHIP 1]]&gt;19,Table6[[#This Row],[20+ PRICE]]*Table6[[#This Row],[SHIP 1]],Table6[[#This Row],[PRICE]]*Table6[[#This Row],[SHIP 1]])</f>
        <v>0</v>
      </c>
      <c r="M16" s="73">
        <f>IF(Table6[[#This Row],[SHIP 2]]&gt;19,Table6[[#This Row],[20+ PRICE]]*Table6[[#This Row],[SHIP 2]],Table6[[#This Row],[PRICE]]*Table6[[#This Row],[SHIP 2]])</f>
        <v>0</v>
      </c>
      <c r="N16" s="73">
        <f>IF(Table6[[#This Row],[SHIP 3]]&gt;19,Table6[[#This Row],[20+ PRICE]]*Table6[[#This Row],[SHIP 3]],Table6[[#This Row],[PRICE]]*Table6[[#This Row],[SHIP 3]])</f>
        <v>0</v>
      </c>
      <c r="O16" s="73"/>
      <c r="Q16" s="65"/>
      <c r="R16" s="23"/>
      <c r="S16" s="23"/>
      <c r="T16" s="23"/>
      <c r="U16" s="76"/>
      <c r="V16" s="76"/>
      <c r="W16" s="78"/>
      <c r="X16" s="78"/>
    </row>
    <row r="17" spans="1:24" s="5" customFormat="1" ht="17.100000000000001" customHeight="1" x14ac:dyDescent="0.2">
      <c r="A17" s="24">
        <v>1180</v>
      </c>
      <c r="B17" s="41" t="s">
        <v>157</v>
      </c>
      <c r="C17" s="68"/>
      <c r="D17" s="42" t="s">
        <v>198</v>
      </c>
      <c r="E17" s="43">
        <v>0.43</v>
      </c>
      <c r="F17" s="44">
        <v>0.43</v>
      </c>
      <c r="G17" s="45">
        <v>0.89</v>
      </c>
      <c r="H17" s="27"/>
      <c r="I17" s="13"/>
      <c r="J17" s="14"/>
      <c r="L17" s="73">
        <f>IF(Table6[[#This Row],[SHIP 1]]&gt;19,Table6[[#This Row],[20+ PRICE]]*Table6[[#This Row],[SHIP 1]],Table6[[#This Row],[PRICE]]*Table6[[#This Row],[SHIP 1]])</f>
        <v>0</v>
      </c>
      <c r="M17" s="73">
        <f>IF(Table6[[#This Row],[SHIP 2]]&gt;19,Table6[[#This Row],[20+ PRICE]]*Table6[[#This Row],[SHIP 2]],Table6[[#This Row],[PRICE]]*Table6[[#This Row],[SHIP 2]])</f>
        <v>0</v>
      </c>
      <c r="N17" s="73">
        <f>IF(Table6[[#This Row],[SHIP 3]]&gt;19,Table6[[#This Row],[20+ PRICE]]*Table6[[#This Row],[SHIP 3]],Table6[[#This Row],[PRICE]]*Table6[[#This Row],[SHIP 3]])</f>
        <v>0</v>
      </c>
      <c r="O17" s="73"/>
      <c r="Q17" s="23"/>
      <c r="R17" s="23"/>
      <c r="S17" s="23"/>
      <c r="T17" s="23"/>
      <c r="U17" s="76"/>
      <c r="V17" s="76"/>
      <c r="W17" s="78"/>
      <c r="X17" s="78"/>
    </row>
    <row r="18" spans="1:24" s="5" customFormat="1" ht="17.100000000000001" customHeight="1" x14ac:dyDescent="0.2">
      <c r="A18" s="46">
        <v>1205</v>
      </c>
      <c r="B18" s="47" t="s">
        <v>0</v>
      </c>
      <c r="C18" s="69"/>
      <c r="D18" s="48">
        <v>768284312058</v>
      </c>
      <c r="E18" s="49">
        <v>4.71</v>
      </c>
      <c r="F18" s="50">
        <v>4.47</v>
      </c>
      <c r="G18" s="51">
        <v>9.49</v>
      </c>
      <c r="H18" s="27"/>
      <c r="I18" s="13"/>
      <c r="J18" s="14"/>
      <c r="L18" s="73">
        <f>IF(Table6[[#This Row],[SHIP 1]]&gt;19,Table6[[#This Row],[20+ PRICE]]*Table6[[#This Row],[SHIP 1]],Table6[[#This Row],[PRICE]]*Table6[[#This Row],[SHIP 1]])</f>
        <v>0</v>
      </c>
      <c r="M18" s="73">
        <f>IF(Table6[[#This Row],[SHIP 2]]&gt;19,Table6[[#This Row],[20+ PRICE]]*Table6[[#This Row],[SHIP 2]],Table6[[#This Row],[PRICE]]*Table6[[#This Row],[SHIP 2]])</f>
        <v>0</v>
      </c>
      <c r="N18" s="73">
        <f>IF(Table6[[#This Row],[SHIP 3]]&gt;19,Table6[[#This Row],[20+ PRICE]]*Table6[[#This Row],[SHIP 3]],Table6[[#This Row],[PRICE]]*Table6[[#This Row],[SHIP 3]])</f>
        <v>0</v>
      </c>
      <c r="O18" s="73"/>
      <c r="Q18" s="23"/>
      <c r="R18" s="23"/>
      <c r="S18" s="23"/>
      <c r="T18" s="23"/>
      <c r="U18" s="76"/>
      <c r="V18" s="76"/>
      <c r="W18" s="78"/>
      <c r="X18" s="78"/>
    </row>
    <row r="19" spans="1:24" s="5" customFormat="1" ht="17.100000000000001" customHeight="1" x14ac:dyDescent="0.2">
      <c r="A19" s="24">
        <v>1209</v>
      </c>
      <c r="B19" s="41" t="s">
        <v>1</v>
      </c>
      <c r="C19" s="68"/>
      <c r="D19" s="42">
        <v>768284312096</v>
      </c>
      <c r="E19" s="43">
        <v>10.4</v>
      </c>
      <c r="F19" s="44">
        <v>9.9</v>
      </c>
      <c r="G19" s="45">
        <v>21.99</v>
      </c>
      <c r="H19" s="27"/>
      <c r="I19" s="13"/>
      <c r="J19" s="14"/>
      <c r="L19" s="73">
        <f>IF(Table6[[#This Row],[SHIP 1]]&gt;19,Table6[[#This Row],[20+ PRICE]]*Table6[[#This Row],[SHIP 1]],Table6[[#This Row],[PRICE]]*Table6[[#This Row],[SHIP 1]])</f>
        <v>0</v>
      </c>
      <c r="M19" s="73">
        <f>IF(Table6[[#This Row],[SHIP 2]]&gt;19,Table6[[#This Row],[20+ PRICE]]*Table6[[#This Row],[SHIP 2]],Table6[[#This Row],[PRICE]]*Table6[[#This Row],[SHIP 2]])</f>
        <v>0</v>
      </c>
      <c r="N19" s="73">
        <f>IF(Table6[[#This Row],[SHIP 3]]&gt;19,Table6[[#This Row],[20+ PRICE]]*Table6[[#This Row],[SHIP 3]],Table6[[#This Row],[PRICE]]*Table6[[#This Row],[SHIP 3]])</f>
        <v>0</v>
      </c>
      <c r="O19" s="73"/>
      <c r="Q19" s="23"/>
      <c r="R19" s="23"/>
      <c r="S19" s="23"/>
      <c r="T19" s="23"/>
      <c r="U19" s="76"/>
      <c r="V19" s="76"/>
      <c r="W19" s="78"/>
      <c r="X19" s="78"/>
    </row>
    <row r="20" spans="1:24" s="5" customFormat="1" ht="17.100000000000001" customHeight="1" x14ac:dyDescent="0.2">
      <c r="A20" s="46">
        <v>1210</v>
      </c>
      <c r="B20" s="47" t="s">
        <v>2</v>
      </c>
      <c r="C20" s="69"/>
      <c r="D20" s="48">
        <v>768284312102</v>
      </c>
      <c r="E20" s="52">
        <v>13.22</v>
      </c>
      <c r="F20" s="50">
        <v>12.56</v>
      </c>
      <c r="G20" s="53">
        <v>26.99</v>
      </c>
      <c r="H20" s="27"/>
      <c r="I20" s="13"/>
      <c r="J20" s="14"/>
      <c r="L20" s="73">
        <f>IF(Table6[[#This Row],[SHIP 1]]&gt;19,Table6[[#This Row],[20+ PRICE]]*Table6[[#This Row],[SHIP 1]],Table6[[#This Row],[PRICE]]*Table6[[#This Row],[SHIP 1]])</f>
        <v>0</v>
      </c>
      <c r="M20" s="73">
        <f>IF(Table6[[#This Row],[SHIP 2]]&gt;19,Table6[[#This Row],[20+ PRICE]]*Table6[[#This Row],[SHIP 2]],Table6[[#This Row],[PRICE]]*Table6[[#This Row],[SHIP 2]])</f>
        <v>0</v>
      </c>
      <c r="N20" s="73">
        <f>IF(Table6[[#This Row],[SHIP 3]]&gt;19,Table6[[#This Row],[20+ PRICE]]*Table6[[#This Row],[SHIP 3]],Table6[[#This Row],[PRICE]]*Table6[[#This Row],[SHIP 3]])</f>
        <v>0</v>
      </c>
      <c r="O20" s="73"/>
      <c r="Q20" s="23"/>
      <c r="R20" s="23"/>
      <c r="S20" s="23"/>
      <c r="T20" s="23"/>
      <c r="U20" s="76"/>
      <c r="V20" s="76"/>
      <c r="W20" s="78"/>
      <c r="X20" s="78"/>
    </row>
    <row r="21" spans="1:24" s="5" customFormat="1" ht="17.100000000000001" customHeight="1" x14ac:dyDescent="0.2">
      <c r="A21" s="24">
        <v>1211</v>
      </c>
      <c r="B21" s="41" t="s">
        <v>3</v>
      </c>
      <c r="C21" s="68"/>
      <c r="D21" s="42">
        <v>768284312119</v>
      </c>
      <c r="E21" s="43">
        <v>8.27</v>
      </c>
      <c r="F21" s="44">
        <v>7.86</v>
      </c>
      <c r="G21" s="45">
        <v>16.989999999999998</v>
      </c>
      <c r="H21" s="27"/>
      <c r="I21" s="13"/>
      <c r="J21" s="14"/>
      <c r="L21" s="73">
        <f>IF(Table6[[#This Row],[SHIP 1]]&gt;19,Table6[[#This Row],[20+ PRICE]]*Table6[[#This Row],[SHIP 1]],Table6[[#This Row],[PRICE]]*Table6[[#This Row],[SHIP 1]])</f>
        <v>0</v>
      </c>
      <c r="M21" s="73">
        <f>IF(Table6[[#This Row],[SHIP 2]]&gt;19,Table6[[#This Row],[20+ PRICE]]*Table6[[#This Row],[SHIP 2]],Table6[[#This Row],[PRICE]]*Table6[[#This Row],[SHIP 2]])</f>
        <v>0</v>
      </c>
      <c r="N21" s="73">
        <f>IF(Table6[[#This Row],[SHIP 3]]&gt;19,Table6[[#This Row],[20+ PRICE]]*Table6[[#This Row],[SHIP 3]],Table6[[#This Row],[PRICE]]*Table6[[#This Row],[SHIP 3]])</f>
        <v>0</v>
      </c>
      <c r="O21" s="73"/>
      <c r="Q21" s="23"/>
      <c r="R21" s="23"/>
      <c r="S21" s="23"/>
      <c r="T21" s="23"/>
      <c r="U21" s="76"/>
      <c r="V21" s="76"/>
      <c r="W21" s="78"/>
      <c r="X21" s="78"/>
    </row>
    <row r="22" spans="1:24" s="5" customFormat="1" ht="17.100000000000001" customHeight="1" x14ac:dyDescent="0.2">
      <c r="A22" s="46">
        <v>1212</v>
      </c>
      <c r="B22" s="47" t="s">
        <v>158</v>
      </c>
      <c r="C22" s="70" t="s">
        <v>194</v>
      </c>
      <c r="D22" s="48">
        <v>768284312126</v>
      </c>
      <c r="E22" s="52">
        <v>10</v>
      </c>
      <c r="F22" s="50">
        <v>9.6</v>
      </c>
      <c r="G22" s="53">
        <v>19.989999999999998</v>
      </c>
      <c r="H22" s="27"/>
      <c r="I22" s="13"/>
      <c r="J22" s="14"/>
      <c r="L22" s="73">
        <f>IF(Table6[[#This Row],[SHIP 1]]&gt;19,Table6[[#This Row],[20+ PRICE]]*Table6[[#This Row],[SHIP 1]],Table6[[#This Row],[PRICE]]*Table6[[#This Row],[SHIP 1]])</f>
        <v>0</v>
      </c>
      <c r="M22" s="73">
        <f>IF(Table6[[#This Row],[SHIP 2]]&gt;19,Table6[[#This Row],[20+ PRICE]]*Table6[[#This Row],[SHIP 2]],Table6[[#This Row],[PRICE]]*Table6[[#This Row],[SHIP 2]])</f>
        <v>0</v>
      </c>
      <c r="N22" s="73">
        <f>IF(Table6[[#This Row],[SHIP 3]]&gt;19,Table6[[#This Row],[20+ PRICE]]*Table6[[#This Row],[SHIP 3]],Table6[[#This Row],[PRICE]]*Table6[[#This Row],[SHIP 3]])</f>
        <v>0</v>
      </c>
      <c r="O22" s="73"/>
      <c r="Q22" s="23"/>
      <c r="R22" s="23"/>
      <c r="S22" s="23"/>
      <c r="T22" s="23"/>
      <c r="U22" s="76"/>
      <c r="V22" s="76"/>
      <c r="W22" s="78"/>
      <c r="X22" s="78"/>
    </row>
    <row r="23" spans="1:24" s="5" customFormat="1" ht="17.100000000000001" customHeight="1" x14ac:dyDescent="0.2">
      <c r="A23" s="24">
        <v>1234</v>
      </c>
      <c r="B23" s="41" t="s">
        <v>159</v>
      </c>
      <c r="C23" s="68"/>
      <c r="D23" s="42">
        <v>768284312348</v>
      </c>
      <c r="E23" s="43">
        <v>2.93</v>
      </c>
      <c r="F23" s="44">
        <v>2.78</v>
      </c>
      <c r="G23" s="45">
        <v>5.99</v>
      </c>
      <c r="H23" s="27"/>
      <c r="I23" s="13"/>
      <c r="J23" s="14"/>
      <c r="L23" s="73">
        <f>IF(Table6[[#This Row],[SHIP 1]]&gt;19,Table6[[#This Row],[20+ PRICE]]*Table6[[#This Row],[SHIP 1]],Table6[[#This Row],[PRICE]]*Table6[[#This Row],[SHIP 1]])</f>
        <v>0</v>
      </c>
      <c r="M23" s="73">
        <f>IF(Table6[[#This Row],[SHIP 2]]&gt;19,Table6[[#This Row],[20+ PRICE]]*Table6[[#This Row],[SHIP 2]],Table6[[#This Row],[PRICE]]*Table6[[#This Row],[SHIP 2]])</f>
        <v>0</v>
      </c>
      <c r="N23" s="73">
        <f>IF(Table6[[#This Row],[SHIP 3]]&gt;19,Table6[[#This Row],[20+ PRICE]]*Table6[[#This Row],[SHIP 3]],Table6[[#This Row],[PRICE]]*Table6[[#This Row],[SHIP 3]])</f>
        <v>0</v>
      </c>
      <c r="O23" s="73"/>
      <c r="Q23" s="23"/>
      <c r="R23" s="23"/>
      <c r="S23" s="23"/>
      <c r="T23" s="23"/>
      <c r="U23" s="76"/>
      <c r="V23" s="76"/>
      <c r="W23" s="78"/>
      <c r="X23" s="78"/>
    </row>
    <row r="24" spans="1:24" s="5" customFormat="1" ht="17.100000000000001" customHeight="1" x14ac:dyDescent="0.2">
      <c r="A24" s="46">
        <v>1236</v>
      </c>
      <c r="B24" s="47" t="s">
        <v>4</v>
      </c>
      <c r="C24" s="69"/>
      <c r="D24" s="48">
        <v>768284312362</v>
      </c>
      <c r="E24" s="52">
        <v>4.95</v>
      </c>
      <c r="F24" s="50">
        <v>4.7</v>
      </c>
      <c r="G24" s="53">
        <v>9.99</v>
      </c>
      <c r="H24" s="27"/>
      <c r="I24" s="13"/>
      <c r="J24" s="14"/>
      <c r="L24" s="73">
        <f>IF(Table6[[#This Row],[SHIP 1]]&gt;19,Table6[[#This Row],[20+ PRICE]]*Table6[[#This Row],[SHIP 1]],Table6[[#This Row],[PRICE]]*Table6[[#This Row],[SHIP 1]])</f>
        <v>0</v>
      </c>
      <c r="M24" s="73">
        <f>IF(Table6[[#This Row],[SHIP 2]]&gt;19,Table6[[#This Row],[20+ PRICE]]*Table6[[#This Row],[SHIP 2]],Table6[[#This Row],[PRICE]]*Table6[[#This Row],[SHIP 2]])</f>
        <v>0</v>
      </c>
      <c r="N24" s="73">
        <f>IF(Table6[[#This Row],[SHIP 3]]&gt;19,Table6[[#This Row],[20+ PRICE]]*Table6[[#This Row],[SHIP 3]],Table6[[#This Row],[PRICE]]*Table6[[#This Row],[SHIP 3]])</f>
        <v>0</v>
      </c>
      <c r="O24" s="73"/>
      <c r="Q24" s="23"/>
      <c r="R24" s="23"/>
      <c r="S24" s="23"/>
      <c r="T24" s="23"/>
      <c r="U24" s="76"/>
      <c r="V24" s="76"/>
      <c r="W24" s="78"/>
      <c r="X24" s="78"/>
    </row>
    <row r="25" spans="1:24" s="5" customFormat="1" ht="17.100000000000001" customHeight="1" x14ac:dyDescent="0.2">
      <c r="A25" s="24">
        <v>1238</v>
      </c>
      <c r="B25" s="41" t="s">
        <v>5</v>
      </c>
      <c r="C25" s="68"/>
      <c r="D25" s="42">
        <v>768284312386</v>
      </c>
      <c r="E25" s="43">
        <v>4.16</v>
      </c>
      <c r="F25" s="44">
        <v>3.96</v>
      </c>
      <c r="G25" s="45">
        <v>8.49</v>
      </c>
      <c r="H25" s="27"/>
      <c r="I25" s="13"/>
      <c r="J25" s="14"/>
      <c r="L25" s="73">
        <f>IF(Table6[[#This Row],[SHIP 1]]&gt;19,Table6[[#This Row],[20+ PRICE]]*Table6[[#This Row],[SHIP 1]],Table6[[#This Row],[PRICE]]*Table6[[#This Row],[SHIP 1]])</f>
        <v>0</v>
      </c>
      <c r="M25" s="73">
        <f>IF(Table6[[#This Row],[SHIP 2]]&gt;19,Table6[[#This Row],[20+ PRICE]]*Table6[[#This Row],[SHIP 2]],Table6[[#This Row],[PRICE]]*Table6[[#This Row],[SHIP 2]])</f>
        <v>0</v>
      </c>
      <c r="N25" s="73">
        <f>IF(Table6[[#This Row],[SHIP 3]]&gt;19,Table6[[#This Row],[20+ PRICE]]*Table6[[#This Row],[SHIP 3]],Table6[[#This Row],[PRICE]]*Table6[[#This Row],[SHIP 3]])</f>
        <v>0</v>
      </c>
      <c r="O25" s="73"/>
      <c r="Q25" s="23"/>
      <c r="R25" s="23"/>
      <c r="S25" s="23"/>
      <c r="T25" s="23"/>
      <c r="U25" s="76"/>
      <c r="V25" s="76"/>
      <c r="W25" s="78"/>
      <c r="X25" s="78"/>
    </row>
    <row r="26" spans="1:24" s="5" customFormat="1" ht="17.100000000000001" customHeight="1" x14ac:dyDescent="0.2">
      <c r="A26" s="46">
        <v>1239</v>
      </c>
      <c r="B26" s="47" t="s">
        <v>6</v>
      </c>
      <c r="C26" s="69"/>
      <c r="D26" s="48">
        <v>768284312393</v>
      </c>
      <c r="E26" s="52">
        <v>2.64</v>
      </c>
      <c r="F26" s="50">
        <v>2.5099999999999998</v>
      </c>
      <c r="G26" s="53">
        <v>5.49</v>
      </c>
      <c r="H26" s="27"/>
      <c r="I26" s="13"/>
      <c r="J26" s="14"/>
      <c r="L26" s="73">
        <f>IF(Table6[[#This Row],[SHIP 1]]&gt;19,Table6[[#This Row],[20+ PRICE]]*Table6[[#This Row],[SHIP 1]],Table6[[#This Row],[PRICE]]*Table6[[#This Row],[SHIP 1]])</f>
        <v>0</v>
      </c>
      <c r="M26" s="73">
        <f>IF(Table6[[#This Row],[SHIP 2]]&gt;19,Table6[[#This Row],[20+ PRICE]]*Table6[[#This Row],[SHIP 2]],Table6[[#This Row],[PRICE]]*Table6[[#This Row],[SHIP 2]])</f>
        <v>0</v>
      </c>
      <c r="N26" s="73">
        <f>IF(Table6[[#This Row],[SHIP 3]]&gt;19,Table6[[#This Row],[20+ PRICE]]*Table6[[#This Row],[SHIP 3]],Table6[[#This Row],[PRICE]]*Table6[[#This Row],[SHIP 3]])</f>
        <v>0</v>
      </c>
      <c r="O26" s="73"/>
      <c r="Q26" s="23"/>
      <c r="R26" s="23"/>
      <c r="S26" s="23"/>
      <c r="T26" s="23"/>
      <c r="U26" s="76"/>
      <c r="V26" s="76"/>
      <c r="W26" s="78"/>
      <c r="X26" s="78"/>
    </row>
    <row r="27" spans="1:24" s="5" customFormat="1" ht="17.100000000000001" customHeight="1" x14ac:dyDescent="0.2">
      <c r="A27" s="24">
        <v>1240</v>
      </c>
      <c r="B27" s="41" t="s">
        <v>7</v>
      </c>
      <c r="C27" s="68"/>
      <c r="D27" s="42">
        <v>768284312409</v>
      </c>
      <c r="E27" s="43">
        <v>2.64</v>
      </c>
      <c r="F27" s="44">
        <v>2.5099999999999998</v>
      </c>
      <c r="G27" s="45">
        <v>5.49</v>
      </c>
      <c r="H27" s="27"/>
      <c r="I27" s="13"/>
      <c r="J27" s="14"/>
      <c r="L27" s="73">
        <f>IF(Table6[[#This Row],[SHIP 1]]&gt;19,Table6[[#This Row],[20+ PRICE]]*Table6[[#This Row],[SHIP 1]],Table6[[#This Row],[PRICE]]*Table6[[#This Row],[SHIP 1]])</f>
        <v>0</v>
      </c>
      <c r="M27" s="73">
        <f>IF(Table6[[#This Row],[SHIP 2]]&gt;19,Table6[[#This Row],[20+ PRICE]]*Table6[[#This Row],[SHIP 2]],Table6[[#This Row],[PRICE]]*Table6[[#This Row],[SHIP 2]])</f>
        <v>0</v>
      </c>
      <c r="N27" s="73">
        <f>IF(Table6[[#This Row],[SHIP 3]]&gt;19,Table6[[#This Row],[20+ PRICE]]*Table6[[#This Row],[SHIP 3]],Table6[[#This Row],[PRICE]]*Table6[[#This Row],[SHIP 3]])</f>
        <v>0</v>
      </c>
      <c r="O27" s="73"/>
      <c r="Q27" s="23"/>
      <c r="R27" s="23"/>
      <c r="S27" s="23"/>
      <c r="T27" s="23"/>
      <c r="U27" s="76"/>
      <c r="V27" s="76"/>
      <c r="W27" s="78"/>
      <c r="X27" s="78"/>
    </row>
    <row r="28" spans="1:24" s="5" customFormat="1" ht="17.100000000000001" customHeight="1" x14ac:dyDescent="0.2">
      <c r="A28" s="46">
        <v>1270</v>
      </c>
      <c r="B28" s="47" t="s">
        <v>8</v>
      </c>
      <c r="C28" s="69"/>
      <c r="D28" s="48">
        <v>768284312706</v>
      </c>
      <c r="E28" s="52">
        <v>18.55</v>
      </c>
      <c r="F28" s="50">
        <v>17.600000000000001</v>
      </c>
      <c r="G28" s="53">
        <v>37.49</v>
      </c>
      <c r="H28" s="27"/>
      <c r="I28" s="13"/>
      <c r="J28" s="14"/>
      <c r="L28" s="73">
        <f>IF(Table6[[#This Row],[SHIP 1]]&gt;19,Table6[[#This Row],[20+ PRICE]]*Table6[[#This Row],[SHIP 1]],Table6[[#This Row],[PRICE]]*Table6[[#This Row],[SHIP 1]])</f>
        <v>0</v>
      </c>
      <c r="M28" s="73">
        <f>IF(Table6[[#This Row],[SHIP 2]]&gt;19,Table6[[#This Row],[20+ PRICE]]*Table6[[#This Row],[SHIP 2]],Table6[[#This Row],[PRICE]]*Table6[[#This Row],[SHIP 2]])</f>
        <v>0</v>
      </c>
      <c r="N28" s="73">
        <f>IF(Table6[[#This Row],[SHIP 3]]&gt;19,Table6[[#This Row],[20+ PRICE]]*Table6[[#This Row],[SHIP 3]],Table6[[#This Row],[PRICE]]*Table6[[#This Row],[SHIP 3]])</f>
        <v>0</v>
      </c>
      <c r="O28" s="73"/>
      <c r="Q28" s="23"/>
      <c r="R28" s="23"/>
      <c r="S28" s="23"/>
      <c r="T28" s="23"/>
      <c r="U28" s="76"/>
      <c r="V28" s="76"/>
      <c r="W28" s="78"/>
      <c r="X28" s="78"/>
    </row>
    <row r="29" spans="1:24" s="5" customFormat="1" ht="17.100000000000001" customHeight="1" x14ac:dyDescent="0.2">
      <c r="A29" s="24">
        <v>1271</v>
      </c>
      <c r="B29" s="41" t="s">
        <v>9</v>
      </c>
      <c r="C29" s="68"/>
      <c r="D29" s="42">
        <v>768284312713</v>
      </c>
      <c r="E29" s="43">
        <v>23.46</v>
      </c>
      <c r="F29" s="44">
        <v>22.28</v>
      </c>
      <c r="G29" s="45">
        <v>46.99</v>
      </c>
      <c r="H29" s="27"/>
      <c r="I29" s="13"/>
      <c r="J29" s="14"/>
      <c r="L29" s="73">
        <f>IF(Table6[[#This Row],[SHIP 1]]&gt;19,Table6[[#This Row],[20+ PRICE]]*Table6[[#This Row],[SHIP 1]],Table6[[#This Row],[PRICE]]*Table6[[#This Row],[SHIP 1]])</f>
        <v>0</v>
      </c>
      <c r="M29" s="73">
        <f>IF(Table6[[#This Row],[SHIP 2]]&gt;19,Table6[[#This Row],[20+ PRICE]]*Table6[[#This Row],[SHIP 2]],Table6[[#This Row],[PRICE]]*Table6[[#This Row],[SHIP 2]])</f>
        <v>0</v>
      </c>
      <c r="N29" s="73">
        <f>IF(Table6[[#This Row],[SHIP 3]]&gt;19,Table6[[#This Row],[20+ PRICE]]*Table6[[#This Row],[SHIP 3]],Table6[[#This Row],[PRICE]]*Table6[[#This Row],[SHIP 3]])</f>
        <v>0</v>
      </c>
      <c r="O29" s="73"/>
      <c r="Q29" s="23"/>
      <c r="R29" s="23"/>
      <c r="S29" s="23"/>
      <c r="T29" s="23"/>
      <c r="U29" s="76"/>
      <c r="V29" s="76"/>
      <c r="W29" s="78"/>
      <c r="X29" s="78"/>
    </row>
    <row r="30" spans="1:24" s="5" customFormat="1" ht="17.100000000000001" customHeight="1" x14ac:dyDescent="0.2">
      <c r="A30" s="46">
        <v>1273</v>
      </c>
      <c r="B30" s="47" t="s">
        <v>10</v>
      </c>
      <c r="C30" s="69"/>
      <c r="D30" s="48">
        <v>768284312720</v>
      </c>
      <c r="E30" s="52">
        <v>30.32</v>
      </c>
      <c r="F30" s="50">
        <v>28.75</v>
      </c>
      <c r="G30" s="53">
        <v>62.49</v>
      </c>
      <c r="H30" s="27"/>
      <c r="I30" s="13"/>
      <c r="J30" s="14"/>
      <c r="L30" s="73">
        <f>IF(Table6[[#This Row],[SHIP 1]]&gt;19,Table6[[#This Row],[20+ PRICE]]*Table6[[#This Row],[SHIP 1]],Table6[[#This Row],[PRICE]]*Table6[[#This Row],[SHIP 1]])</f>
        <v>0</v>
      </c>
      <c r="M30" s="73">
        <f>IF(Table6[[#This Row],[SHIP 2]]&gt;19,Table6[[#This Row],[20+ PRICE]]*Table6[[#This Row],[SHIP 2]],Table6[[#This Row],[PRICE]]*Table6[[#This Row],[SHIP 2]])</f>
        <v>0</v>
      </c>
      <c r="N30" s="73">
        <f>IF(Table6[[#This Row],[SHIP 3]]&gt;19,Table6[[#This Row],[20+ PRICE]]*Table6[[#This Row],[SHIP 3]],Table6[[#This Row],[PRICE]]*Table6[[#This Row],[SHIP 3]])</f>
        <v>0</v>
      </c>
      <c r="O30" s="73"/>
      <c r="Q30" s="23"/>
      <c r="R30" s="23"/>
      <c r="S30" s="23"/>
      <c r="T30" s="23"/>
      <c r="U30" s="76"/>
      <c r="V30" s="76"/>
      <c r="W30" s="78"/>
      <c r="X30" s="78"/>
    </row>
    <row r="31" spans="1:24" s="5" customFormat="1" ht="17.100000000000001" customHeight="1" x14ac:dyDescent="0.2">
      <c r="A31" s="24">
        <v>1275</v>
      </c>
      <c r="B31" s="41" t="s">
        <v>11</v>
      </c>
      <c r="C31" s="68"/>
      <c r="D31" s="42">
        <v>768284312744</v>
      </c>
      <c r="E31" s="43">
        <v>30.94</v>
      </c>
      <c r="F31" s="44">
        <v>28.75</v>
      </c>
      <c r="G31" s="45">
        <v>61.99</v>
      </c>
      <c r="H31" s="27"/>
      <c r="I31" s="13"/>
      <c r="J31" s="14"/>
      <c r="L31" s="73">
        <f>IF(Table6[[#This Row],[SHIP 1]]&gt;19,Table6[[#This Row],[20+ PRICE]]*Table6[[#This Row],[SHIP 1]],Table6[[#This Row],[PRICE]]*Table6[[#This Row],[SHIP 1]])</f>
        <v>0</v>
      </c>
      <c r="M31" s="73">
        <f>IF(Table6[[#This Row],[SHIP 2]]&gt;19,Table6[[#This Row],[20+ PRICE]]*Table6[[#This Row],[SHIP 2]],Table6[[#This Row],[PRICE]]*Table6[[#This Row],[SHIP 2]])</f>
        <v>0</v>
      </c>
      <c r="N31" s="73">
        <f>IF(Table6[[#This Row],[SHIP 3]]&gt;19,Table6[[#This Row],[20+ PRICE]]*Table6[[#This Row],[SHIP 3]],Table6[[#This Row],[PRICE]]*Table6[[#This Row],[SHIP 3]])</f>
        <v>0</v>
      </c>
      <c r="O31" s="73"/>
      <c r="Q31" s="23"/>
      <c r="R31" s="23"/>
      <c r="S31" s="23"/>
      <c r="T31" s="23"/>
      <c r="U31" s="76"/>
      <c r="V31" s="76"/>
      <c r="W31" s="78"/>
      <c r="X31" s="78"/>
    </row>
    <row r="32" spans="1:24" s="5" customFormat="1" ht="17.100000000000001" customHeight="1" x14ac:dyDescent="0.2">
      <c r="A32" s="46">
        <v>1276</v>
      </c>
      <c r="B32" s="47" t="s">
        <v>12</v>
      </c>
      <c r="C32" s="69"/>
      <c r="D32" s="48">
        <v>768284312768</v>
      </c>
      <c r="E32" s="52">
        <v>15.75</v>
      </c>
      <c r="F32" s="50">
        <v>14.96</v>
      </c>
      <c r="G32" s="53">
        <v>31.99</v>
      </c>
      <c r="H32" s="27"/>
      <c r="I32" s="13"/>
      <c r="J32" s="14"/>
      <c r="L32" s="73">
        <f>IF(Table6[[#This Row],[SHIP 1]]&gt;19,Table6[[#This Row],[20+ PRICE]]*Table6[[#This Row],[SHIP 1]],Table6[[#This Row],[PRICE]]*Table6[[#This Row],[SHIP 1]])</f>
        <v>0</v>
      </c>
      <c r="M32" s="73">
        <f>IF(Table6[[#This Row],[SHIP 2]]&gt;19,Table6[[#This Row],[20+ PRICE]]*Table6[[#This Row],[SHIP 2]],Table6[[#This Row],[PRICE]]*Table6[[#This Row],[SHIP 2]])</f>
        <v>0</v>
      </c>
      <c r="N32" s="73">
        <f>IF(Table6[[#This Row],[SHIP 3]]&gt;19,Table6[[#This Row],[20+ PRICE]]*Table6[[#This Row],[SHIP 3]],Table6[[#This Row],[PRICE]]*Table6[[#This Row],[SHIP 3]])</f>
        <v>0</v>
      </c>
      <c r="O32" s="73"/>
      <c r="Q32" s="23"/>
      <c r="R32" s="23"/>
      <c r="S32" s="23"/>
      <c r="T32" s="23"/>
      <c r="U32" s="76"/>
      <c r="V32" s="76"/>
      <c r="W32" s="78"/>
      <c r="X32" s="78"/>
    </row>
    <row r="33" spans="1:24" s="5" customFormat="1" ht="17.100000000000001" customHeight="1" x14ac:dyDescent="0.2">
      <c r="A33" s="24">
        <v>1277</v>
      </c>
      <c r="B33" s="41" t="s">
        <v>13</v>
      </c>
      <c r="C33" s="68"/>
      <c r="D33" s="42">
        <v>768284312775</v>
      </c>
      <c r="E33" s="43">
        <v>12.93</v>
      </c>
      <c r="F33" s="44">
        <v>12.27</v>
      </c>
      <c r="G33" s="45">
        <v>25.99</v>
      </c>
      <c r="H33" s="27"/>
      <c r="I33" s="13"/>
      <c r="J33" s="14"/>
      <c r="L33" s="73">
        <f>IF(Table6[[#This Row],[SHIP 1]]&gt;19,Table6[[#This Row],[20+ PRICE]]*Table6[[#This Row],[SHIP 1]],Table6[[#This Row],[PRICE]]*Table6[[#This Row],[SHIP 1]])</f>
        <v>0</v>
      </c>
      <c r="M33" s="73">
        <f>IF(Table6[[#This Row],[SHIP 2]]&gt;19,Table6[[#This Row],[20+ PRICE]]*Table6[[#This Row],[SHIP 2]],Table6[[#This Row],[PRICE]]*Table6[[#This Row],[SHIP 2]])</f>
        <v>0</v>
      </c>
      <c r="N33" s="73">
        <f>IF(Table6[[#This Row],[SHIP 3]]&gt;19,Table6[[#This Row],[20+ PRICE]]*Table6[[#This Row],[SHIP 3]],Table6[[#This Row],[PRICE]]*Table6[[#This Row],[SHIP 3]])</f>
        <v>0</v>
      </c>
      <c r="O33" s="73"/>
      <c r="Q33" s="23"/>
      <c r="R33" s="23"/>
      <c r="S33" s="23"/>
      <c r="T33" s="23"/>
      <c r="U33" s="76"/>
      <c r="V33" s="76"/>
      <c r="W33" s="78"/>
      <c r="X33" s="78"/>
    </row>
    <row r="34" spans="1:24" s="5" customFormat="1" ht="17.100000000000001" customHeight="1" x14ac:dyDescent="0.2">
      <c r="A34" s="46">
        <v>1281</v>
      </c>
      <c r="B34" s="47" t="s">
        <v>160</v>
      </c>
      <c r="C34" s="69"/>
      <c r="D34" s="48">
        <v>768284312812</v>
      </c>
      <c r="E34" s="52">
        <v>6</v>
      </c>
      <c r="F34" s="50">
        <v>5.75</v>
      </c>
      <c r="G34" s="53">
        <v>12.99</v>
      </c>
      <c r="H34" s="27"/>
      <c r="I34" s="13"/>
      <c r="J34" s="14"/>
      <c r="L34" s="73">
        <f>IF(Table6[[#This Row],[SHIP 1]]&gt;19,Table6[[#This Row],[20+ PRICE]]*Table6[[#This Row],[SHIP 1]],Table6[[#This Row],[PRICE]]*Table6[[#This Row],[SHIP 1]])</f>
        <v>0</v>
      </c>
      <c r="M34" s="73">
        <f>IF(Table6[[#This Row],[SHIP 2]]&gt;19,Table6[[#This Row],[20+ PRICE]]*Table6[[#This Row],[SHIP 2]],Table6[[#This Row],[PRICE]]*Table6[[#This Row],[SHIP 2]])</f>
        <v>0</v>
      </c>
      <c r="N34" s="73">
        <f>IF(Table6[[#This Row],[SHIP 3]]&gt;19,Table6[[#This Row],[20+ PRICE]]*Table6[[#This Row],[SHIP 3]],Table6[[#This Row],[PRICE]]*Table6[[#This Row],[SHIP 3]])</f>
        <v>0</v>
      </c>
      <c r="O34" s="73"/>
      <c r="Q34" s="23"/>
      <c r="R34" s="23"/>
      <c r="S34" s="23"/>
      <c r="T34" s="23"/>
      <c r="U34" s="76"/>
      <c r="V34" s="76"/>
      <c r="W34" s="78"/>
      <c r="X34" s="78"/>
    </row>
    <row r="35" spans="1:24" s="5" customFormat="1" ht="17.100000000000001" customHeight="1" x14ac:dyDescent="0.2">
      <c r="A35" s="24">
        <v>1282</v>
      </c>
      <c r="B35" s="41" t="s">
        <v>161</v>
      </c>
      <c r="C35" s="68"/>
      <c r="D35" s="42">
        <v>768284312829</v>
      </c>
      <c r="E35" s="43">
        <v>7.5</v>
      </c>
      <c r="F35" s="44">
        <v>7.25</v>
      </c>
      <c r="G35" s="45">
        <v>15.99</v>
      </c>
      <c r="H35" s="27"/>
      <c r="I35" s="13"/>
      <c r="J35" s="14"/>
      <c r="L35" s="73">
        <f>IF(Table6[[#This Row],[SHIP 1]]&gt;19,Table6[[#This Row],[20+ PRICE]]*Table6[[#This Row],[SHIP 1]],Table6[[#This Row],[PRICE]]*Table6[[#This Row],[SHIP 1]])</f>
        <v>0</v>
      </c>
      <c r="M35" s="73">
        <f>IF(Table6[[#This Row],[SHIP 2]]&gt;19,Table6[[#This Row],[20+ PRICE]]*Table6[[#This Row],[SHIP 2]],Table6[[#This Row],[PRICE]]*Table6[[#This Row],[SHIP 2]])</f>
        <v>0</v>
      </c>
      <c r="N35" s="73">
        <f>IF(Table6[[#This Row],[SHIP 3]]&gt;19,Table6[[#This Row],[20+ PRICE]]*Table6[[#This Row],[SHIP 3]],Table6[[#This Row],[PRICE]]*Table6[[#This Row],[SHIP 3]])</f>
        <v>0</v>
      </c>
      <c r="O35" s="73"/>
      <c r="Q35" s="23"/>
      <c r="R35" s="23"/>
      <c r="S35" s="23"/>
      <c r="T35" s="23"/>
      <c r="U35" s="76"/>
      <c r="V35" s="76"/>
      <c r="W35" s="78"/>
      <c r="X35" s="78"/>
    </row>
    <row r="36" spans="1:24" s="5" customFormat="1" ht="17.100000000000001" customHeight="1" x14ac:dyDescent="0.2">
      <c r="A36" s="46">
        <v>1315</v>
      </c>
      <c r="B36" s="47" t="s">
        <v>162</v>
      </c>
      <c r="C36" s="69"/>
      <c r="D36" s="48">
        <v>768284313154</v>
      </c>
      <c r="E36" s="52">
        <v>3.95</v>
      </c>
      <c r="F36" s="50">
        <v>3.4</v>
      </c>
      <c r="G36" s="53">
        <v>7.99</v>
      </c>
      <c r="H36" s="27"/>
      <c r="I36" s="13"/>
      <c r="J36" s="14"/>
      <c r="L36" s="73">
        <f>IF(Table6[[#This Row],[SHIP 1]]&gt;19,Table6[[#This Row],[20+ PRICE]]*Table6[[#This Row],[SHIP 1]],Table6[[#This Row],[PRICE]]*Table6[[#This Row],[SHIP 1]])</f>
        <v>0</v>
      </c>
      <c r="M36" s="73">
        <f>IF(Table6[[#This Row],[SHIP 2]]&gt;19,Table6[[#This Row],[20+ PRICE]]*Table6[[#This Row],[SHIP 2]],Table6[[#This Row],[PRICE]]*Table6[[#This Row],[SHIP 2]])</f>
        <v>0</v>
      </c>
      <c r="N36" s="73">
        <f>IF(Table6[[#This Row],[SHIP 3]]&gt;19,Table6[[#This Row],[20+ PRICE]]*Table6[[#This Row],[SHIP 3]],Table6[[#This Row],[PRICE]]*Table6[[#This Row],[SHIP 3]])</f>
        <v>0</v>
      </c>
      <c r="O36" s="73"/>
      <c r="Q36" s="23"/>
      <c r="R36" s="23"/>
      <c r="S36" s="23"/>
      <c r="T36" s="23"/>
      <c r="U36" s="76"/>
      <c r="V36" s="76"/>
      <c r="W36" s="78"/>
      <c r="X36" s="78"/>
    </row>
    <row r="37" spans="1:24" s="5" customFormat="1" ht="17.100000000000001" customHeight="1" x14ac:dyDescent="0.2">
      <c r="A37" s="24">
        <v>1318</v>
      </c>
      <c r="B37" s="41" t="s">
        <v>14</v>
      </c>
      <c r="C37" s="68"/>
      <c r="D37" s="42">
        <v>768284313185</v>
      </c>
      <c r="E37" s="43">
        <v>10.07</v>
      </c>
      <c r="F37" s="44">
        <v>9.6</v>
      </c>
      <c r="G37" s="45">
        <v>20.49</v>
      </c>
      <c r="H37" s="27"/>
      <c r="I37" s="13"/>
      <c r="J37" s="14"/>
      <c r="L37" s="73">
        <f>IF(Table6[[#This Row],[SHIP 1]]&gt;19,Table6[[#This Row],[20+ PRICE]]*Table6[[#This Row],[SHIP 1]],Table6[[#This Row],[PRICE]]*Table6[[#This Row],[SHIP 1]])</f>
        <v>0</v>
      </c>
      <c r="M37" s="73">
        <f>IF(Table6[[#This Row],[SHIP 2]]&gt;19,Table6[[#This Row],[20+ PRICE]]*Table6[[#This Row],[SHIP 2]],Table6[[#This Row],[PRICE]]*Table6[[#This Row],[SHIP 2]])</f>
        <v>0</v>
      </c>
      <c r="N37" s="73">
        <f>IF(Table6[[#This Row],[SHIP 3]]&gt;19,Table6[[#This Row],[20+ PRICE]]*Table6[[#This Row],[SHIP 3]],Table6[[#This Row],[PRICE]]*Table6[[#This Row],[SHIP 3]])</f>
        <v>0</v>
      </c>
      <c r="O37" s="73"/>
      <c r="Q37" s="23"/>
      <c r="R37" s="23"/>
      <c r="S37" s="23"/>
      <c r="T37" s="23"/>
      <c r="U37" s="76"/>
      <c r="V37" s="76"/>
      <c r="W37" s="78"/>
      <c r="X37" s="78"/>
    </row>
    <row r="38" spans="1:24" s="5" customFormat="1" ht="17.100000000000001" customHeight="1" x14ac:dyDescent="0.2">
      <c r="A38" s="46">
        <v>1319</v>
      </c>
      <c r="B38" s="47" t="s">
        <v>15</v>
      </c>
      <c r="C38" s="69"/>
      <c r="D38" s="48">
        <v>768284313192</v>
      </c>
      <c r="E38" s="52">
        <v>8.94</v>
      </c>
      <c r="F38" s="50">
        <v>8.5</v>
      </c>
      <c r="G38" s="53">
        <v>17.989999999999998</v>
      </c>
      <c r="H38" s="27"/>
      <c r="I38" s="13"/>
      <c r="J38" s="14"/>
      <c r="L38" s="73">
        <f>IF(Table6[[#This Row],[SHIP 1]]&gt;19,Table6[[#This Row],[20+ PRICE]]*Table6[[#This Row],[SHIP 1]],Table6[[#This Row],[PRICE]]*Table6[[#This Row],[SHIP 1]])</f>
        <v>0</v>
      </c>
      <c r="M38" s="73">
        <f>IF(Table6[[#This Row],[SHIP 2]]&gt;19,Table6[[#This Row],[20+ PRICE]]*Table6[[#This Row],[SHIP 2]],Table6[[#This Row],[PRICE]]*Table6[[#This Row],[SHIP 2]])</f>
        <v>0</v>
      </c>
      <c r="N38" s="73">
        <f>IF(Table6[[#This Row],[SHIP 3]]&gt;19,Table6[[#This Row],[20+ PRICE]]*Table6[[#This Row],[SHIP 3]],Table6[[#This Row],[PRICE]]*Table6[[#This Row],[SHIP 3]])</f>
        <v>0</v>
      </c>
      <c r="O38" s="73"/>
      <c r="Q38" s="23"/>
      <c r="R38" s="23"/>
      <c r="S38" s="23"/>
      <c r="T38" s="23"/>
      <c r="U38" s="76"/>
      <c r="V38" s="76"/>
      <c r="W38" s="78"/>
      <c r="X38" s="78"/>
    </row>
    <row r="39" spans="1:24" s="5" customFormat="1" ht="17.100000000000001" customHeight="1" x14ac:dyDescent="0.2">
      <c r="A39" s="24">
        <v>1320</v>
      </c>
      <c r="B39" s="41" t="s">
        <v>163</v>
      </c>
      <c r="C39" s="68"/>
      <c r="D39" s="42">
        <v>768284313208</v>
      </c>
      <c r="E39" s="43">
        <v>8.16</v>
      </c>
      <c r="F39" s="44">
        <v>7.75</v>
      </c>
      <c r="G39" s="45">
        <v>16.489999999999998</v>
      </c>
      <c r="H39" s="27"/>
      <c r="I39" s="13"/>
      <c r="J39" s="14"/>
      <c r="L39" s="73">
        <f>IF(Table6[[#This Row],[SHIP 1]]&gt;19,Table6[[#This Row],[20+ PRICE]]*Table6[[#This Row],[SHIP 1]],Table6[[#This Row],[PRICE]]*Table6[[#This Row],[SHIP 1]])</f>
        <v>0</v>
      </c>
      <c r="M39" s="73">
        <f>IF(Table6[[#This Row],[SHIP 2]]&gt;19,Table6[[#This Row],[20+ PRICE]]*Table6[[#This Row],[SHIP 2]],Table6[[#This Row],[PRICE]]*Table6[[#This Row],[SHIP 2]])</f>
        <v>0</v>
      </c>
      <c r="N39" s="73">
        <f>IF(Table6[[#This Row],[SHIP 3]]&gt;19,Table6[[#This Row],[20+ PRICE]]*Table6[[#This Row],[SHIP 3]],Table6[[#This Row],[PRICE]]*Table6[[#This Row],[SHIP 3]])</f>
        <v>0</v>
      </c>
      <c r="O39" s="73"/>
      <c r="Q39" s="23"/>
      <c r="R39" s="23"/>
      <c r="S39" s="23"/>
      <c r="T39" s="23"/>
      <c r="U39" s="76"/>
      <c r="V39" s="76"/>
      <c r="W39" s="78"/>
      <c r="X39" s="78"/>
    </row>
    <row r="40" spans="1:24" s="5" customFormat="1" ht="17.100000000000001" customHeight="1" x14ac:dyDescent="0.25">
      <c r="A40" s="46">
        <v>1321</v>
      </c>
      <c r="B40" s="47" t="s">
        <v>164</v>
      </c>
      <c r="C40" s="69"/>
      <c r="D40" s="54">
        <v>768284313215</v>
      </c>
      <c r="E40" s="52">
        <v>8.16</v>
      </c>
      <c r="F40" s="50">
        <v>7.75</v>
      </c>
      <c r="G40" s="53">
        <v>16.489999999999998</v>
      </c>
      <c r="H40" s="27"/>
      <c r="I40" s="13"/>
      <c r="J40" s="14"/>
      <c r="L40" s="73">
        <f>IF(Table6[[#This Row],[SHIP 1]]&gt;19,Table6[[#This Row],[20+ PRICE]]*Table6[[#This Row],[SHIP 1]],Table6[[#This Row],[PRICE]]*Table6[[#This Row],[SHIP 1]])</f>
        <v>0</v>
      </c>
      <c r="M40" s="73">
        <f>IF(Table6[[#This Row],[SHIP 2]]&gt;19,Table6[[#This Row],[20+ PRICE]]*Table6[[#This Row],[SHIP 2]],Table6[[#This Row],[PRICE]]*Table6[[#This Row],[SHIP 2]])</f>
        <v>0</v>
      </c>
      <c r="N40" s="73">
        <f>IF(Table6[[#This Row],[SHIP 3]]&gt;19,Table6[[#This Row],[20+ PRICE]]*Table6[[#This Row],[SHIP 3]],Table6[[#This Row],[PRICE]]*Table6[[#This Row],[SHIP 3]])</f>
        <v>0</v>
      </c>
      <c r="O40" s="73"/>
      <c r="Q40" s="23"/>
      <c r="R40" s="23"/>
      <c r="S40" s="23"/>
      <c r="T40" s="23"/>
      <c r="U40" s="76"/>
      <c r="V40" s="76"/>
      <c r="W40" s="78"/>
      <c r="X40" s="78"/>
    </row>
    <row r="41" spans="1:24" s="5" customFormat="1" ht="17.100000000000001" customHeight="1" x14ac:dyDescent="0.2">
      <c r="A41" s="24">
        <v>1322</v>
      </c>
      <c r="B41" s="41" t="s">
        <v>165</v>
      </c>
      <c r="C41" s="68"/>
      <c r="D41" s="42">
        <v>768284313222</v>
      </c>
      <c r="E41" s="43">
        <v>8.16</v>
      </c>
      <c r="F41" s="44">
        <v>7.75</v>
      </c>
      <c r="G41" s="45">
        <v>16.489999999999998</v>
      </c>
      <c r="H41" s="27"/>
      <c r="I41" s="13"/>
      <c r="J41" s="14"/>
      <c r="L41" s="73">
        <f>IF(Table6[[#This Row],[SHIP 1]]&gt;19,Table6[[#This Row],[20+ PRICE]]*Table6[[#This Row],[SHIP 1]],Table6[[#This Row],[PRICE]]*Table6[[#This Row],[SHIP 1]])</f>
        <v>0</v>
      </c>
      <c r="M41" s="73">
        <f>IF(Table6[[#This Row],[SHIP 2]]&gt;19,Table6[[#This Row],[20+ PRICE]]*Table6[[#This Row],[SHIP 2]],Table6[[#This Row],[PRICE]]*Table6[[#This Row],[SHIP 2]])</f>
        <v>0</v>
      </c>
      <c r="N41" s="73">
        <f>IF(Table6[[#This Row],[SHIP 3]]&gt;19,Table6[[#This Row],[20+ PRICE]]*Table6[[#This Row],[SHIP 3]],Table6[[#This Row],[PRICE]]*Table6[[#This Row],[SHIP 3]])</f>
        <v>0</v>
      </c>
      <c r="O41" s="73"/>
      <c r="Q41" s="23"/>
      <c r="R41" s="23"/>
      <c r="S41" s="23"/>
      <c r="T41" s="23"/>
      <c r="U41" s="76"/>
      <c r="V41" s="76"/>
      <c r="W41" s="78"/>
      <c r="X41" s="78"/>
    </row>
    <row r="42" spans="1:24" s="5" customFormat="1" ht="17.100000000000001" customHeight="1" x14ac:dyDescent="0.2">
      <c r="A42" s="46">
        <v>1323</v>
      </c>
      <c r="B42" s="47" t="s">
        <v>166</v>
      </c>
      <c r="C42" s="69"/>
      <c r="D42" s="55">
        <v>768284313239</v>
      </c>
      <c r="E42" s="52">
        <v>8.16</v>
      </c>
      <c r="F42" s="50">
        <v>7.75</v>
      </c>
      <c r="G42" s="53">
        <v>16.489999999999998</v>
      </c>
      <c r="H42" s="27"/>
      <c r="I42" s="13"/>
      <c r="J42" s="14"/>
      <c r="L42" s="73">
        <f>IF(Table6[[#This Row],[SHIP 1]]&gt;19,Table6[[#This Row],[20+ PRICE]]*Table6[[#This Row],[SHIP 1]],Table6[[#This Row],[PRICE]]*Table6[[#This Row],[SHIP 1]])</f>
        <v>0</v>
      </c>
      <c r="M42" s="73">
        <f>IF(Table6[[#This Row],[SHIP 2]]&gt;19,Table6[[#This Row],[20+ PRICE]]*Table6[[#This Row],[SHIP 2]],Table6[[#This Row],[PRICE]]*Table6[[#This Row],[SHIP 2]])</f>
        <v>0</v>
      </c>
      <c r="N42" s="73">
        <f>IF(Table6[[#This Row],[SHIP 3]]&gt;19,Table6[[#This Row],[20+ PRICE]]*Table6[[#This Row],[SHIP 3]],Table6[[#This Row],[PRICE]]*Table6[[#This Row],[SHIP 3]])</f>
        <v>0</v>
      </c>
      <c r="O42" s="73"/>
      <c r="Q42" s="23"/>
      <c r="R42" s="23"/>
      <c r="S42" s="23"/>
      <c r="T42" s="23"/>
      <c r="U42" s="76"/>
      <c r="V42" s="76"/>
      <c r="W42" s="78"/>
      <c r="X42" s="78"/>
    </row>
    <row r="43" spans="1:24" s="5" customFormat="1" ht="17.100000000000001" customHeight="1" x14ac:dyDescent="0.2">
      <c r="A43" s="24">
        <v>1324</v>
      </c>
      <c r="B43" s="41" t="s">
        <v>16</v>
      </c>
      <c r="C43" s="68"/>
      <c r="D43" s="42">
        <v>768284313246</v>
      </c>
      <c r="E43" s="43">
        <v>5.91</v>
      </c>
      <c r="F43" s="44">
        <v>5.61</v>
      </c>
      <c r="G43" s="45">
        <v>11.99</v>
      </c>
      <c r="H43" s="27"/>
      <c r="I43" s="13"/>
      <c r="J43" s="14"/>
      <c r="L43" s="73">
        <f>IF(Table6[[#This Row],[SHIP 1]]&gt;19,Table6[[#This Row],[20+ PRICE]]*Table6[[#This Row],[SHIP 1]],Table6[[#This Row],[PRICE]]*Table6[[#This Row],[SHIP 1]])</f>
        <v>0</v>
      </c>
      <c r="M43" s="73">
        <f>IF(Table6[[#This Row],[SHIP 2]]&gt;19,Table6[[#This Row],[20+ PRICE]]*Table6[[#This Row],[SHIP 2]],Table6[[#This Row],[PRICE]]*Table6[[#This Row],[SHIP 2]])</f>
        <v>0</v>
      </c>
      <c r="N43" s="73">
        <f>IF(Table6[[#This Row],[SHIP 3]]&gt;19,Table6[[#This Row],[20+ PRICE]]*Table6[[#This Row],[SHIP 3]],Table6[[#This Row],[PRICE]]*Table6[[#This Row],[SHIP 3]])</f>
        <v>0</v>
      </c>
      <c r="O43" s="73"/>
      <c r="Q43" s="23"/>
      <c r="R43" s="23"/>
      <c r="S43" s="23"/>
      <c r="T43" s="23"/>
      <c r="U43" s="76"/>
      <c r="V43" s="76"/>
      <c r="W43" s="78"/>
      <c r="X43" s="78"/>
    </row>
    <row r="44" spans="1:24" s="5" customFormat="1" ht="17.100000000000001" customHeight="1" x14ac:dyDescent="0.2">
      <c r="A44" s="46">
        <v>1325</v>
      </c>
      <c r="B44" s="47" t="s">
        <v>17</v>
      </c>
      <c r="C44" s="69"/>
      <c r="D44" s="48">
        <v>768284313253</v>
      </c>
      <c r="E44" s="52">
        <v>6.47</v>
      </c>
      <c r="F44" s="50">
        <v>6.14</v>
      </c>
      <c r="G44" s="53">
        <v>12.99</v>
      </c>
      <c r="H44" s="27"/>
      <c r="I44" s="13"/>
      <c r="J44" s="14"/>
      <c r="L44" s="73">
        <f>IF(Table6[[#This Row],[SHIP 1]]&gt;19,Table6[[#This Row],[20+ PRICE]]*Table6[[#This Row],[SHIP 1]],Table6[[#This Row],[PRICE]]*Table6[[#This Row],[SHIP 1]])</f>
        <v>0</v>
      </c>
      <c r="M44" s="73">
        <f>IF(Table6[[#This Row],[SHIP 2]]&gt;19,Table6[[#This Row],[20+ PRICE]]*Table6[[#This Row],[SHIP 2]],Table6[[#This Row],[PRICE]]*Table6[[#This Row],[SHIP 2]])</f>
        <v>0</v>
      </c>
      <c r="N44" s="73">
        <f>IF(Table6[[#This Row],[SHIP 3]]&gt;19,Table6[[#This Row],[20+ PRICE]]*Table6[[#This Row],[SHIP 3]],Table6[[#This Row],[PRICE]]*Table6[[#This Row],[SHIP 3]])</f>
        <v>0</v>
      </c>
      <c r="O44" s="73"/>
      <c r="Q44" s="23"/>
      <c r="R44" s="23"/>
      <c r="S44" s="23"/>
      <c r="T44" s="23"/>
      <c r="U44" s="76"/>
      <c r="V44" s="76"/>
      <c r="W44" s="78"/>
      <c r="X44" s="78"/>
    </row>
    <row r="45" spans="1:24" s="5" customFormat="1" ht="17.100000000000001" customHeight="1" x14ac:dyDescent="0.2">
      <c r="A45" s="24">
        <v>1326</v>
      </c>
      <c r="B45" s="41" t="s">
        <v>18</v>
      </c>
      <c r="C45" s="68"/>
      <c r="D45" s="56">
        <v>768284313260</v>
      </c>
      <c r="E45" s="43">
        <v>6.47</v>
      </c>
      <c r="F45" s="44">
        <v>6.14</v>
      </c>
      <c r="G45" s="45">
        <v>12.99</v>
      </c>
      <c r="H45" s="27"/>
      <c r="I45" s="13"/>
      <c r="J45" s="14"/>
      <c r="L45" s="73">
        <f>IF(Table6[[#This Row],[SHIP 1]]&gt;19,Table6[[#This Row],[20+ PRICE]]*Table6[[#This Row],[SHIP 1]],Table6[[#This Row],[PRICE]]*Table6[[#This Row],[SHIP 1]])</f>
        <v>0</v>
      </c>
      <c r="M45" s="73">
        <f>IF(Table6[[#This Row],[SHIP 2]]&gt;19,Table6[[#This Row],[20+ PRICE]]*Table6[[#This Row],[SHIP 2]],Table6[[#This Row],[PRICE]]*Table6[[#This Row],[SHIP 2]])</f>
        <v>0</v>
      </c>
      <c r="N45" s="73">
        <f>IF(Table6[[#This Row],[SHIP 3]]&gt;19,Table6[[#This Row],[20+ PRICE]]*Table6[[#This Row],[SHIP 3]],Table6[[#This Row],[PRICE]]*Table6[[#This Row],[SHIP 3]])</f>
        <v>0</v>
      </c>
      <c r="O45" s="73"/>
      <c r="Q45" s="23"/>
      <c r="R45" s="23"/>
      <c r="S45" s="23"/>
      <c r="T45" s="23"/>
      <c r="U45" s="76"/>
      <c r="V45" s="76"/>
      <c r="W45" s="78"/>
      <c r="X45" s="78"/>
    </row>
    <row r="46" spans="1:24" s="5" customFormat="1" ht="17.100000000000001" customHeight="1" x14ac:dyDescent="0.2">
      <c r="A46" s="46">
        <v>1348</v>
      </c>
      <c r="B46" s="47" t="s">
        <v>19</v>
      </c>
      <c r="C46" s="69"/>
      <c r="D46" s="48">
        <v>768284313482</v>
      </c>
      <c r="E46" s="52">
        <v>9.84</v>
      </c>
      <c r="F46" s="50">
        <v>9.35</v>
      </c>
      <c r="G46" s="53">
        <v>19.989999999999998</v>
      </c>
      <c r="H46" s="27"/>
      <c r="I46" s="13"/>
      <c r="J46" s="14"/>
      <c r="L46" s="73">
        <f>IF(Table6[[#This Row],[SHIP 1]]&gt;19,Table6[[#This Row],[20+ PRICE]]*Table6[[#This Row],[SHIP 1]],Table6[[#This Row],[PRICE]]*Table6[[#This Row],[SHIP 1]])</f>
        <v>0</v>
      </c>
      <c r="M46" s="73">
        <f>IF(Table6[[#This Row],[SHIP 2]]&gt;19,Table6[[#This Row],[20+ PRICE]]*Table6[[#This Row],[SHIP 2]],Table6[[#This Row],[PRICE]]*Table6[[#This Row],[SHIP 2]])</f>
        <v>0</v>
      </c>
      <c r="N46" s="73">
        <f>IF(Table6[[#This Row],[SHIP 3]]&gt;19,Table6[[#This Row],[20+ PRICE]]*Table6[[#This Row],[SHIP 3]],Table6[[#This Row],[PRICE]]*Table6[[#This Row],[SHIP 3]])</f>
        <v>0</v>
      </c>
      <c r="O46" s="73"/>
      <c r="Q46" s="23"/>
      <c r="R46" s="23"/>
      <c r="S46" s="23"/>
      <c r="T46" s="23"/>
      <c r="U46" s="76"/>
      <c r="V46" s="76"/>
      <c r="W46" s="78"/>
      <c r="X46" s="78"/>
    </row>
    <row r="47" spans="1:24" s="5" customFormat="1" ht="17.100000000000001" customHeight="1" x14ac:dyDescent="0.2">
      <c r="A47" s="24">
        <v>1350</v>
      </c>
      <c r="B47" s="41" t="s">
        <v>20</v>
      </c>
      <c r="C47" s="68"/>
      <c r="D47" s="42">
        <v>768284313505</v>
      </c>
      <c r="E47" s="43">
        <v>10.97</v>
      </c>
      <c r="F47" s="44">
        <v>10.42</v>
      </c>
      <c r="G47" s="45">
        <v>21.99</v>
      </c>
      <c r="H47" s="27"/>
      <c r="I47" s="13"/>
      <c r="J47" s="14"/>
      <c r="L47" s="73">
        <f>IF(Table6[[#This Row],[SHIP 1]]&gt;19,Table6[[#This Row],[20+ PRICE]]*Table6[[#This Row],[SHIP 1]],Table6[[#This Row],[PRICE]]*Table6[[#This Row],[SHIP 1]])</f>
        <v>0</v>
      </c>
      <c r="M47" s="73">
        <f>IF(Table6[[#This Row],[SHIP 2]]&gt;19,Table6[[#This Row],[20+ PRICE]]*Table6[[#This Row],[SHIP 2]],Table6[[#This Row],[PRICE]]*Table6[[#This Row],[SHIP 2]])</f>
        <v>0</v>
      </c>
      <c r="N47" s="73">
        <f>IF(Table6[[#This Row],[SHIP 3]]&gt;19,Table6[[#This Row],[20+ PRICE]]*Table6[[#This Row],[SHIP 3]],Table6[[#This Row],[PRICE]]*Table6[[#This Row],[SHIP 3]])</f>
        <v>0</v>
      </c>
      <c r="O47" s="73"/>
      <c r="Q47" s="23"/>
      <c r="R47" s="23"/>
      <c r="S47" s="23"/>
      <c r="T47" s="23"/>
      <c r="U47" s="76"/>
      <c r="V47" s="76"/>
      <c r="W47" s="78"/>
      <c r="X47" s="78"/>
    </row>
    <row r="48" spans="1:24" s="5" customFormat="1" ht="17.100000000000001" customHeight="1" x14ac:dyDescent="0.2">
      <c r="A48" s="46">
        <v>1354</v>
      </c>
      <c r="B48" s="47" t="s">
        <v>21</v>
      </c>
      <c r="C48" s="69"/>
      <c r="D48" s="48">
        <v>768284313543</v>
      </c>
      <c r="E48" s="52">
        <v>13.22</v>
      </c>
      <c r="F48" s="50">
        <v>12.56</v>
      </c>
      <c r="G48" s="53">
        <v>26.99</v>
      </c>
      <c r="H48" s="27"/>
      <c r="I48" s="13"/>
      <c r="J48" s="14"/>
      <c r="L48" s="73">
        <f>IF(Table6[[#This Row],[SHIP 1]]&gt;19,Table6[[#This Row],[20+ PRICE]]*Table6[[#This Row],[SHIP 1]],Table6[[#This Row],[PRICE]]*Table6[[#This Row],[SHIP 1]])</f>
        <v>0</v>
      </c>
      <c r="M48" s="73">
        <f>IF(Table6[[#This Row],[SHIP 2]]&gt;19,Table6[[#This Row],[20+ PRICE]]*Table6[[#This Row],[SHIP 2]],Table6[[#This Row],[PRICE]]*Table6[[#This Row],[SHIP 2]])</f>
        <v>0</v>
      </c>
      <c r="N48" s="73">
        <f>IF(Table6[[#This Row],[SHIP 3]]&gt;19,Table6[[#This Row],[20+ PRICE]]*Table6[[#This Row],[SHIP 3]],Table6[[#This Row],[PRICE]]*Table6[[#This Row],[SHIP 3]])</f>
        <v>0</v>
      </c>
      <c r="O48" s="73"/>
      <c r="Q48" s="23"/>
      <c r="R48" s="23"/>
      <c r="S48" s="23"/>
      <c r="T48" s="23"/>
      <c r="U48" s="76"/>
      <c r="V48" s="76"/>
      <c r="W48" s="78"/>
      <c r="X48" s="78"/>
    </row>
    <row r="49" spans="1:24" s="5" customFormat="1" ht="17.100000000000001" customHeight="1" x14ac:dyDescent="0.2">
      <c r="A49" s="24">
        <v>1356</v>
      </c>
      <c r="B49" s="41" t="s">
        <v>22</v>
      </c>
      <c r="C49" s="68"/>
      <c r="D49" s="42">
        <v>768284313567</v>
      </c>
      <c r="E49" s="43">
        <v>13.78</v>
      </c>
      <c r="F49" s="44">
        <v>13.09</v>
      </c>
      <c r="G49" s="45">
        <v>27.99</v>
      </c>
      <c r="H49" s="27"/>
      <c r="I49" s="13"/>
      <c r="J49" s="14"/>
      <c r="L49" s="73">
        <f>IF(Table6[[#This Row],[SHIP 1]]&gt;19,Table6[[#This Row],[20+ PRICE]]*Table6[[#This Row],[SHIP 1]],Table6[[#This Row],[PRICE]]*Table6[[#This Row],[SHIP 1]])</f>
        <v>0</v>
      </c>
      <c r="M49" s="73">
        <f>IF(Table6[[#This Row],[SHIP 2]]&gt;19,Table6[[#This Row],[20+ PRICE]]*Table6[[#This Row],[SHIP 2]],Table6[[#This Row],[PRICE]]*Table6[[#This Row],[SHIP 2]])</f>
        <v>0</v>
      </c>
      <c r="N49" s="73">
        <f>IF(Table6[[#This Row],[SHIP 3]]&gt;19,Table6[[#This Row],[20+ PRICE]]*Table6[[#This Row],[SHIP 3]],Table6[[#This Row],[PRICE]]*Table6[[#This Row],[SHIP 3]])</f>
        <v>0</v>
      </c>
      <c r="O49" s="73"/>
      <c r="Q49" s="23"/>
      <c r="R49" s="23"/>
      <c r="S49" s="23"/>
      <c r="T49" s="23"/>
      <c r="U49" s="76"/>
      <c r="V49" s="76"/>
      <c r="W49" s="78"/>
      <c r="X49" s="78"/>
    </row>
    <row r="50" spans="1:24" s="5" customFormat="1" ht="17.100000000000001" customHeight="1" x14ac:dyDescent="0.2">
      <c r="A50" s="46">
        <v>1363</v>
      </c>
      <c r="B50" s="47" t="s">
        <v>23</v>
      </c>
      <c r="C50" s="69"/>
      <c r="D50" s="48">
        <v>768284313635</v>
      </c>
      <c r="E50" s="52">
        <v>12.32</v>
      </c>
      <c r="F50" s="50">
        <v>11.7</v>
      </c>
      <c r="G50" s="53">
        <v>24.99</v>
      </c>
      <c r="H50" s="27"/>
      <c r="I50" s="13"/>
      <c r="J50" s="14"/>
      <c r="L50" s="73">
        <f>IF(Table6[[#This Row],[SHIP 1]]&gt;19,Table6[[#This Row],[20+ PRICE]]*Table6[[#This Row],[SHIP 1]],Table6[[#This Row],[PRICE]]*Table6[[#This Row],[SHIP 1]])</f>
        <v>0</v>
      </c>
      <c r="M50" s="73">
        <f>IF(Table6[[#This Row],[SHIP 2]]&gt;19,Table6[[#This Row],[20+ PRICE]]*Table6[[#This Row],[SHIP 2]],Table6[[#This Row],[PRICE]]*Table6[[#This Row],[SHIP 2]])</f>
        <v>0</v>
      </c>
      <c r="N50" s="73">
        <f>IF(Table6[[#This Row],[SHIP 3]]&gt;19,Table6[[#This Row],[20+ PRICE]]*Table6[[#This Row],[SHIP 3]],Table6[[#This Row],[PRICE]]*Table6[[#This Row],[SHIP 3]])</f>
        <v>0</v>
      </c>
      <c r="O50" s="73"/>
      <c r="Q50" s="23"/>
      <c r="R50" s="23"/>
      <c r="S50" s="23"/>
      <c r="T50" s="23"/>
      <c r="U50" s="76"/>
      <c r="V50" s="76"/>
      <c r="W50" s="78"/>
      <c r="X50" s="78"/>
    </row>
    <row r="51" spans="1:24" s="5" customFormat="1" ht="17.100000000000001" customHeight="1" x14ac:dyDescent="0.2">
      <c r="A51" s="24">
        <v>1364</v>
      </c>
      <c r="B51" s="41" t="s">
        <v>24</v>
      </c>
      <c r="C51" s="68"/>
      <c r="D51" s="42">
        <v>768284313642</v>
      </c>
      <c r="E51" s="43">
        <v>15.47</v>
      </c>
      <c r="F51" s="44">
        <v>14.7</v>
      </c>
      <c r="G51" s="45">
        <v>30.99</v>
      </c>
      <c r="H51" s="27"/>
      <c r="I51" s="13"/>
      <c r="J51" s="14"/>
      <c r="L51" s="73">
        <f>IF(Table6[[#This Row],[SHIP 1]]&gt;19,Table6[[#This Row],[20+ PRICE]]*Table6[[#This Row],[SHIP 1]],Table6[[#This Row],[PRICE]]*Table6[[#This Row],[SHIP 1]])</f>
        <v>0</v>
      </c>
      <c r="M51" s="73">
        <f>IF(Table6[[#This Row],[SHIP 2]]&gt;19,Table6[[#This Row],[20+ PRICE]]*Table6[[#This Row],[SHIP 2]],Table6[[#This Row],[PRICE]]*Table6[[#This Row],[SHIP 2]])</f>
        <v>0</v>
      </c>
      <c r="N51" s="73">
        <f>IF(Table6[[#This Row],[SHIP 3]]&gt;19,Table6[[#This Row],[20+ PRICE]]*Table6[[#This Row],[SHIP 3]],Table6[[#This Row],[PRICE]]*Table6[[#This Row],[SHIP 3]])</f>
        <v>0</v>
      </c>
      <c r="O51" s="73"/>
      <c r="Q51" s="23"/>
      <c r="R51" s="23"/>
      <c r="S51" s="23"/>
      <c r="T51" s="23"/>
      <c r="U51" s="76"/>
      <c r="V51" s="76"/>
      <c r="W51" s="78"/>
      <c r="X51" s="78"/>
    </row>
    <row r="52" spans="1:24" s="5" customFormat="1" ht="17.100000000000001" customHeight="1" x14ac:dyDescent="0.2">
      <c r="A52" s="46">
        <v>1365</v>
      </c>
      <c r="B52" s="47" t="s">
        <v>195</v>
      </c>
      <c r="C52" s="70" t="s">
        <v>194</v>
      </c>
      <c r="D52" s="48">
        <v>768284313659</v>
      </c>
      <c r="E52" s="52">
        <v>12.32</v>
      </c>
      <c r="F52" s="50">
        <v>11.7</v>
      </c>
      <c r="G52" s="53">
        <v>24.99</v>
      </c>
      <c r="H52" s="27"/>
      <c r="I52" s="13"/>
      <c r="J52" s="14"/>
      <c r="L52" s="73">
        <f>IF(Table6[[#This Row],[SHIP 1]]&gt;19,Table6[[#This Row],[20+ PRICE]]*Table6[[#This Row],[SHIP 1]],Table6[[#This Row],[PRICE]]*Table6[[#This Row],[SHIP 1]])</f>
        <v>0</v>
      </c>
      <c r="M52" s="73">
        <f>IF(Table6[[#This Row],[SHIP 2]]&gt;19,Table6[[#This Row],[20+ PRICE]]*Table6[[#This Row],[SHIP 2]],Table6[[#This Row],[PRICE]]*Table6[[#This Row],[SHIP 2]])</f>
        <v>0</v>
      </c>
      <c r="N52" s="73">
        <f>IF(Table6[[#This Row],[SHIP 3]]&gt;19,Table6[[#This Row],[20+ PRICE]]*Table6[[#This Row],[SHIP 3]],Table6[[#This Row],[PRICE]]*Table6[[#This Row],[SHIP 3]])</f>
        <v>0</v>
      </c>
      <c r="O52" s="73"/>
      <c r="Q52" s="23"/>
      <c r="R52" s="23"/>
      <c r="S52" s="23"/>
      <c r="T52" s="23"/>
      <c r="U52" s="76"/>
      <c r="V52" s="76"/>
      <c r="W52" s="78"/>
      <c r="X52" s="78"/>
    </row>
    <row r="53" spans="1:24" s="5" customFormat="1" ht="17.100000000000001" customHeight="1" x14ac:dyDescent="0.2">
      <c r="A53" s="24">
        <v>1381</v>
      </c>
      <c r="B53" s="41" t="s">
        <v>192</v>
      </c>
      <c r="C53" s="71" t="s">
        <v>194</v>
      </c>
      <c r="D53" s="42" t="s">
        <v>197</v>
      </c>
      <c r="E53" s="43">
        <v>0.5</v>
      </c>
      <c r="F53" s="44">
        <v>0.5</v>
      </c>
      <c r="G53" s="45">
        <v>0.99</v>
      </c>
      <c r="H53" s="27"/>
      <c r="I53" s="13"/>
      <c r="J53" s="14"/>
      <c r="L53" s="73">
        <f>IF(Table6[[#This Row],[SHIP 1]]&gt;19,Table6[[#This Row],[20+ PRICE]]*Table6[[#This Row],[SHIP 1]],Table6[[#This Row],[PRICE]]*Table6[[#This Row],[SHIP 1]])</f>
        <v>0</v>
      </c>
      <c r="M53" s="73">
        <f>IF(Table6[[#This Row],[SHIP 2]]&gt;19,Table6[[#This Row],[20+ PRICE]]*Table6[[#This Row],[SHIP 2]],Table6[[#This Row],[PRICE]]*Table6[[#This Row],[SHIP 2]])</f>
        <v>0</v>
      </c>
      <c r="N53" s="73">
        <f>IF(Table6[[#This Row],[SHIP 3]]&gt;19,Table6[[#This Row],[20+ PRICE]]*Table6[[#This Row],[SHIP 3]],Table6[[#This Row],[PRICE]]*Table6[[#This Row],[SHIP 3]])</f>
        <v>0</v>
      </c>
      <c r="O53" s="73"/>
      <c r="Q53" s="23"/>
      <c r="R53" s="23"/>
      <c r="S53" s="23"/>
      <c r="T53" s="23"/>
      <c r="U53" s="76"/>
      <c r="V53" s="76"/>
      <c r="W53" s="78"/>
      <c r="X53" s="78"/>
    </row>
    <row r="54" spans="1:24" s="31" customFormat="1" ht="17.100000000000001" customHeight="1" x14ac:dyDescent="0.2">
      <c r="A54" s="46">
        <v>1383</v>
      </c>
      <c r="B54" s="47" t="s">
        <v>167</v>
      </c>
      <c r="C54" s="69"/>
      <c r="D54" s="48" t="s">
        <v>197</v>
      </c>
      <c r="E54" s="52">
        <v>0.64</v>
      </c>
      <c r="F54" s="50">
        <v>0.65</v>
      </c>
      <c r="G54" s="53">
        <v>1.3</v>
      </c>
      <c r="H54" s="27"/>
      <c r="I54" s="13"/>
      <c r="J54" s="14"/>
      <c r="L54" s="73">
        <f>IF(Table6[[#This Row],[SHIP 1]]&gt;19,Table6[[#This Row],[20+ PRICE]]*Table6[[#This Row],[SHIP 1]],Table6[[#This Row],[PRICE]]*Table6[[#This Row],[SHIP 1]])</f>
        <v>0</v>
      </c>
      <c r="M54" s="73">
        <f>IF(Table6[[#This Row],[SHIP 2]]&gt;19,Table6[[#This Row],[20+ PRICE]]*Table6[[#This Row],[SHIP 2]],Table6[[#This Row],[PRICE]]*Table6[[#This Row],[SHIP 2]])</f>
        <v>0</v>
      </c>
      <c r="N54" s="73">
        <f>IF(Table6[[#This Row],[SHIP 3]]&gt;19,Table6[[#This Row],[20+ PRICE]]*Table6[[#This Row],[SHIP 3]],Table6[[#This Row],[PRICE]]*Table6[[#This Row],[SHIP 3]])</f>
        <v>0</v>
      </c>
      <c r="O54" s="74"/>
      <c r="Q54" s="23"/>
      <c r="R54" s="23"/>
      <c r="S54" s="23"/>
      <c r="T54" s="23"/>
      <c r="U54" s="76"/>
      <c r="V54" s="76"/>
      <c r="W54" s="78"/>
      <c r="X54" s="78"/>
    </row>
    <row r="55" spans="1:24" s="5" customFormat="1" ht="17.100000000000001" customHeight="1" x14ac:dyDescent="0.2">
      <c r="A55" s="24">
        <v>1384</v>
      </c>
      <c r="B55" s="41" t="s">
        <v>168</v>
      </c>
      <c r="C55" s="68"/>
      <c r="D55" s="42" t="s">
        <v>197</v>
      </c>
      <c r="E55" s="43">
        <v>0.48</v>
      </c>
      <c r="F55" s="44">
        <v>0.48</v>
      </c>
      <c r="G55" s="45">
        <v>0.99</v>
      </c>
      <c r="H55" s="27"/>
      <c r="I55" s="13"/>
      <c r="J55" s="14"/>
      <c r="L55" s="73">
        <f>IF(Table6[[#This Row],[SHIP 1]]&gt;19,Table6[[#This Row],[20+ PRICE]]*Table6[[#This Row],[SHIP 1]],Table6[[#This Row],[PRICE]]*Table6[[#This Row],[SHIP 1]])</f>
        <v>0</v>
      </c>
      <c r="M55" s="73">
        <f>IF(Table6[[#This Row],[SHIP 2]]&gt;19,Table6[[#This Row],[20+ PRICE]]*Table6[[#This Row],[SHIP 2]],Table6[[#This Row],[PRICE]]*Table6[[#This Row],[SHIP 2]])</f>
        <v>0</v>
      </c>
      <c r="N55" s="73">
        <f>IF(Table6[[#This Row],[SHIP 3]]&gt;19,Table6[[#This Row],[20+ PRICE]]*Table6[[#This Row],[SHIP 3]],Table6[[#This Row],[PRICE]]*Table6[[#This Row],[SHIP 3]])</f>
        <v>0</v>
      </c>
      <c r="O55" s="73"/>
      <c r="Q55" s="23"/>
      <c r="R55" s="23"/>
      <c r="S55" s="23"/>
      <c r="T55" s="23"/>
      <c r="U55" s="76"/>
      <c r="V55" s="76"/>
      <c r="W55" s="78"/>
      <c r="X55" s="78"/>
    </row>
    <row r="56" spans="1:24" s="31" customFormat="1" ht="17.100000000000001" customHeight="1" x14ac:dyDescent="0.2">
      <c r="A56" s="46">
        <v>1385</v>
      </c>
      <c r="B56" s="47" t="s">
        <v>169</v>
      </c>
      <c r="C56" s="69"/>
      <c r="D56" s="48" t="s">
        <v>197</v>
      </c>
      <c r="E56" s="52">
        <v>0.42</v>
      </c>
      <c r="F56" s="50">
        <v>0.42</v>
      </c>
      <c r="G56" s="53">
        <v>0.89</v>
      </c>
      <c r="H56" s="27"/>
      <c r="I56" s="13"/>
      <c r="J56" s="14"/>
      <c r="L56" s="73">
        <f>IF(Table6[[#This Row],[SHIP 1]]&gt;19,Table6[[#This Row],[20+ PRICE]]*Table6[[#This Row],[SHIP 1]],Table6[[#This Row],[PRICE]]*Table6[[#This Row],[SHIP 1]])</f>
        <v>0</v>
      </c>
      <c r="M56" s="73">
        <f>IF(Table6[[#This Row],[SHIP 2]]&gt;19,Table6[[#This Row],[20+ PRICE]]*Table6[[#This Row],[SHIP 2]],Table6[[#This Row],[PRICE]]*Table6[[#This Row],[SHIP 2]])</f>
        <v>0</v>
      </c>
      <c r="N56" s="73">
        <f>IF(Table6[[#This Row],[SHIP 3]]&gt;19,Table6[[#This Row],[20+ PRICE]]*Table6[[#This Row],[SHIP 3]],Table6[[#This Row],[PRICE]]*Table6[[#This Row],[SHIP 3]])</f>
        <v>0</v>
      </c>
      <c r="O56" s="74"/>
      <c r="Q56" s="23"/>
      <c r="R56" s="23"/>
      <c r="S56" s="23"/>
      <c r="T56" s="23"/>
      <c r="U56" s="76"/>
      <c r="V56" s="76"/>
      <c r="W56" s="78"/>
      <c r="X56" s="78"/>
    </row>
    <row r="57" spans="1:24" s="5" customFormat="1" ht="17.100000000000001" customHeight="1" x14ac:dyDescent="0.2">
      <c r="A57" s="24">
        <v>1386</v>
      </c>
      <c r="B57" s="41" t="s">
        <v>170</v>
      </c>
      <c r="C57" s="68"/>
      <c r="D57" s="42" t="s">
        <v>197</v>
      </c>
      <c r="E57" s="43">
        <v>0.45</v>
      </c>
      <c r="F57" s="44">
        <v>0.45</v>
      </c>
      <c r="G57" s="45">
        <v>0.99</v>
      </c>
      <c r="H57" s="27"/>
      <c r="I57" s="13"/>
      <c r="J57" s="14"/>
      <c r="L57" s="73">
        <f>IF(Table6[[#This Row],[SHIP 1]]&gt;19,Table6[[#This Row],[20+ PRICE]]*Table6[[#This Row],[SHIP 1]],Table6[[#This Row],[PRICE]]*Table6[[#This Row],[SHIP 1]])</f>
        <v>0</v>
      </c>
      <c r="M57" s="73">
        <f>IF(Table6[[#This Row],[SHIP 2]]&gt;19,Table6[[#This Row],[20+ PRICE]]*Table6[[#This Row],[SHIP 2]],Table6[[#This Row],[PRICE]]*Table6[[#This Row],[SHIP 2]])</f>
        <v>0</v>
      </c>
      <c r="N57" s="73">
        <f>IF(Table6[[#This Row],[SHIP 3]]&gt;19,Table6[[#This Row],[20+ PRICE]]*Table6[[#This Row],[SHIP 3]],Table6[[#This Row],[PRICE]]*Table6[[#This Row],[SHIP 3]])</f>
        <v>0</v>
      </c>
      <c r="O57" s="73"/>
      <c r="Q57" s="23"/>
      <c r="R57" s="23"/>
      <c r="S57" s="23"/>
      <c r="T57" s="23"/>
      <c r="U57" s="76"/>
      <c r="V57" s="76"/>
      <c r="W57" s="78"/>
      <c r="X57" s="78"/>
    </row>
    <row r="58" spans="1:24" s="31" customFormat="1" ht="17.100000000000001" customHeight="1" x14ac:dyDescent="0.2">
      <c r="A58" s="46">
        <v>1387</v>
      </c>
      <c r="B58" s="47" t="s">
        <v>171</v>
      </c>
      <c r="C58" s="69"/>
      <c r="D58" s="48" t="s">
        <v>197</v>
      </c>
      <c r="E58" s="52">
        <v>0.52</v>
      </c>
      <c r="F58" s="50">
        <v>0.52</v>
      </c>
      <c r="G58" s="53">
        <v>1.2</v>
      </c>
      <c r="H58" s="27"/>
      <c r="I58" s="13"/>
      <c r="J58" s="14"/>
      <c r="L58" s="73">
        <f>IF(Table6[[#This Row],[SHIP 1]]&gt;19,Table6[[#This Row],[20+ PRICE]]*Table6[[#This Row],[SHIP 1]],Table6[[#This Row],[PRICE]]*Table6[[#This Row],[SHIP 1]])</f>
        <v>0</v>
      </c>
      <c r="M58" s="73">
        <f>IF(Table6[[#This Row],[SHIP 2]]&gt;19,Table6[[#This Row],[20+ PRICE]]*Table6[[#This Row],[SHIP 2]],Table6[[#This Row],[PRICE]]*Table6[[#This Row],[SHIP 2]])</f>
        <v>0</v>
      </c>
      <c r="N58" s="73">
        <f>IF(Table6[[#This Row],[SHIP 3]]&gt;19,Table6[[#This Row],[20+ PRICE]]*Table6[[#This Row],[SHIP 3]],Table6[[#This Row],[PRICE]]*Table6[[#This Row],[SHIP 3]])</f>
        <v>0</v>
      </c>
      <c r="O58" s="74"/>
      <c r="Q58" s="23"/>
      <c r="R58" s="23"/>
      <c r="S58" s="23"/>
      <c r="T58" s="23"/>
      <c r="U58" s="76"/>
      <c r="V58" s="76"/>
      <c r="W58" s="78"/>
      <c r="X58" s="78"/>
    </row>
    <row r="59" spans="1:24" s="5" customFormat="1" ht="17.100000000000001" customHeight="1" x14ac:dyDescent="0.2">
      <c r="A59" s="24">
        <v>1388</v>
      </c>
      <c r="B59" s="41" t="s">
        <v>25</v>
      </c>
      <c r="C59" s="68"/>
      <c r="D59" s="42" t="s">
        <v>196</v>
      </c>
      <c r="E59" s="43">
        <v>0.8</v>
      </c>
      <c r="F59" s="44">
        <v>0.8</v>
      </c>
      <c r="G59" s="45">
        <v>1.89</v>
      </c>
      <c r="H59" s="27"/>
      <c r="I59" s="13"/>
      <c r="J59" s="14"/>
      <c r="L59" s="73">
        <f>IF(Table6[[#This Row],[SHIP 1]]&gt;19,Table6[[#This Row],[20+ PRICE]]*Table6[[#This Row],[SHIP 1]],Table6[[#This Row],[PRICE]]*Table6[[#This Row],[SHIP 1]])</f>
        <v>0</v>
      </c>
      <c r="M59" s="73">
        <f>IF(Table6[[#This Row],[SHIP 2]]&gt;19,Table6[[#This Row],[20+ PRICE]]*Table6[[#This Row],[SHIP 2]],Table6[[#This Row],[PRICE]]*Table6[[#This Row],[SHIP 2]])</f>
        <v>0</v>
      </c>
      <c r="N59" s="73">
        <f>IF(Table6[[#This Row],[SHIP 3]]&gt;19,Table6[[#This Row],[20+ PRICE]]*Table6[[#This Row],[SHIP 3]],Table6[[#This Row],[PRICE]]*Table6[[#This Row],[SHIP 3]])</f>
        <v>0</v>
      </c>
      <c r="O59" s="73"/>
      <c r="Q59" s="23"/>
      <c r="R59" s="23"/>
      <c r="S59" s="23"/>
      <c r="T59" s="23"/>
      <c r="U59" s="76"/>
      <c r="V59" s="76"/>
      <c r="W59" s="78"/>
      <c r="X59" s="78"/>
    </row>
    <row r="60" spans="1:24" s="31" customFormat="1" ht="17.100000000000001" customHeight="1" x14ac:dyDescent="0.2">
      <c r="A60" s="46">
        <v>1389</v>
      </c>
      <c r="B60" s="47" t="s">
        <v>26</v>
      </c>
      <c r="C60" s="69"/>
      <c r="D60" s="48" t="s">
        <v>196</v>
      </c>
      <c r="E60" s="52">
        <v>0.69</v>
      </c>
      <c r="F60" s="50">
        <v>0.69</v>
      </c>
      <c r="G60" s="53">
        <v>1.39</v>
      </c>
      <c r="H60" s="27"/>
      <c r="I60" s="13"/>
      <c r="J60" s="14"/>
      <c r="L60" s="73">
        <f>IF(Table6[[#This Row],[SHIP 1]]&gt;19,Table6[[#This Row],[20+ PRICE]]*Table6[[#This Row],[SHIP 1]],Table6[[#This Row],[PRICE]]*Table6[[#This Row],[SHIP 1]])</f>
        <v>0</v>
      </c>
      <c r="M60" s="73">
        <f>IF(Table6[[#This Row],[SHIP 2]]&gt;19,Table6[[#This Row],[20+ PRICE]]*Table6[[#This Row],[SHIP 2]],Table6[[#This Row],[PRICE]]*Table6[[#This Row],[SHIP 2]])</f>
        <v>0</v>
      </c>
      <c r="N60" s="73">
        <f>IF(Table6[[#This Row],[SHIP 3]]&gt;19,Table6[[#This Row],[20+ PRICE]]*Table6[[#This Row],[SHIP 3]],Table6[[#This Row],[PRICE]]*Table6[[#This Row],[SHIP 3]])</f>
        <v>0</v>
      </c>
      <c r="O60" s="74"/>
      <c r="Q60" s="23"/>
      <c r="R60" s="23"/>
      <c r="S60" s="23"/>
      <c r="T60" s="23"/>
      <c r="U60" s="76"/>
      <c r="V60" s="76"/>
      <c r="W60" s="78"/>
      <c r="X60" s="78"/>
    </row>
    <row r="61" spans="1:24" s="5" customFormat="1" ht="17.100000000000001" customHeight="1" x14ac:dyDescent="0.2">
      <c r="A61" s="24">
        <v>1390</v>
      </c>
      <c r="B61" s="41" t="s">
        <v>27</v>
      </c>
      <c r="C61" s="68"/>
      <c r="D61" s="42" t="s">
        <v>196</v>
      </c>
      <c r="E61" s="43">
        <v>0.56999999999999995</v>
      </c>
      <c r="F61" s="44">
        <v>0.56999999999999995</v>
      </c>
      <c r="G61" s="45">
        <v>1.19</v>
      </c>
      <c r="H61" s="27"/>
      <c r="I61" s="13"/>
      <c r="J61" s="14"/>
      <c r="L61" s="73">
        <f>IF(Table6[[#This Row],[SHIP 1]]&gt;19,Table6[[#This Row],[20+ PRICE]]*Table6[[#This Row],[SHIP 1]],Table6[[#This Row],[PRICE]]*Table6[[#This Row],[SHIP 1]])</f>
        <v>0</v>
      </c>
      <c r="M61" s="73">
        <f>IF(Table6[[#This Row],[SHIP 2]]&gt;19,Table6[[#This Row],[20+ PRICE]]*Table6[[#This Row],[SHIP 2]],Table6[[#This Row],[PRICE]]*Table6[[#This Row],[SHIP 2]])</f>
        <v>0</v>
      </c>
      <c r="N61" s="73">
        <f>IF(Table6[[#This Row],[SHIP 3]]&gt;19,Table6[[#This Row],[20+ PRICE]]*Table6[[#This Row],[SHIP 3]],Table6[[#This Row],[PRICE]]*Table6[[#This Row],[SHIP 3]])</f>
        <v>0</v>
      </c>
      <c r="O61" s="73"/>
      <c r="Q61" s="23"/>
      <c r="R61" s="23"/>
      <c r="S61" s="23"/>
      <c r="T61" s="23"/>
      <c r="U61" s="76"/>
      <c r="V61" s="76"/>
      <c r="W61" s="78"/>
      <c r="X61" s="78"/>
    </row>
    <row r="62" spans="1:24" s="31" customFormat="1" ht="17.100000000000001" customHeight="1" x14ac:dyDescent="0.2">
      <c r="A62" s="46">
        <v>1420</v>
      </c>
      <c r="B62" s="47" t="s">
        <v>28</v>
      </c>
      <c r="C62" s="69"/>
      <c r="D62" s="48">
        <v>768284314205</v>
      </c>
      <c r="E62" s="52">
        <v>5.79</v>
      </c>
      <c r="F62" s="50">
        <v>5.5</v>
      </c>
      <c r="G62" s="53">
        <v>11.99</v>
      </c>
      <c r="H62" s="27"/>
      <c r="I62" s="13"/>
      <c r="J62" s="14"/>
      <c r="L62" s="73">
        <f>IF(Table6[[#This Row],[SHIP 1]]&gt;19,Table6[[#This Row],[20+ PRICE]]*Table6[[#This Row],[SHIP 1]],Table6[[#This Row],[PRICE]]*Table6[[#This Row],[SHIP 1]])</f>
        <v>0</v>
      </c>
      <c r="M62" s="73">
        <f>IF(Table6[[#This Row],[SHIP 2]]&gt;19,Table6[[#This Row],[20+ PRICE]]*Table6[[#This Row],[SHIP 2]],Table6[[#This Row],[PRICE]]*Table6[[#This Row],[SHIP 2]])</f>
        <v>0</v>
      </c>
      <c r="N62" s="73">
        <f>IF(Table6[[#This Row],[SHIP 3]]&gt;19,Table6[[#This Row],[20+ PRICE]]*Table6[[#This Row],[SHIP 3]],Table6[[#This Row],[PRICE]]*Table6[[#This Row],[SHIP 3]])</f>
        <v>0</v>
      </c>
      <c r="O62" s="74"/>
      <c r="Q62" s="23"/>
      <c r="R62" s="23"/>
      <c r="S62" s="23"/>
      <c r="T62" s="23"/>
      <c r="U62" s="76"/>
      <c r="V62" s="76"/>
      <c r="W62" s="78"/>
      <c r="X62" s="78"/>
    </row>
    <row r="63" spans="1:24" s="5" customFormat="1" ht="17.100000000000001" customHeight="1" x14ac:dyDescent="0.2">
      <c r="A63" s="24">
        <v>1421</v>
      </c>
      <c r="B63" s="41" t="s">
        <v>29</v>
      </c>
      <c r="C63" s="68"/>
      <c r="D63" s="42">
        <v>768284314212</v>
      </c>
      <c r="E63" s="43">
        <v>5.79</v>
      </c>
      <c r="F63" s="44">
        <v>5.5</v>
      </c>
      <c r="G63" s="45">
        <v>11.99</v>
      </c>
      <c r="H63" s="27"/>
      <c r="I63" s="13"/>
      <c r="J63" s="14"/>
      <c r="L63" s="73">
        <f>IF(Table6[[#This Row],[SHIP 1]]&gt;19,Table6[[#This Row],[20+ PRICE]]*Table6[[#This Row],[SHIP 1]],Table6[[#This Row],[PRICE]]*Table6[[#This Row],[SHIP 1]])</f>
        <v>0</v>
      </c>
      <c r="M63" s="73">
        <f>IF(Table6[[#This Row],[SHIP 2]]&gt;19,Table6[[#This Row],[20+ PRICE]]*Table6[[#This Row],[SHIP 2]],Table6[[#This Row],[PRICE]]*Table6[[#This Row],[SHIP 2]])</f>
        <v>0</v>
      </c>
      <c r="N63" s="73">
        <f>IF(Table6[[#This Row],[SHIP 3]]&gt;19,Table6[[#This Row],[20+ PRICE]]*Table6[[#This Row],[SHIP 3]],Table6[[#This Row],[PRICE]]*Table6[[#This Row],[SHIP 3]])</f>
        <v>0</v>
      </c>
      <c r="O63" s="73"/>
      <c r="Q63" s="23"/>
      <c r="R63" s="23"/>
      <c r="S63" s="23"/>
      <c r="T63" s="23"/>
      <c r="U63" s="76"/>
      <c r="V63" s="76"/>
      <c r="W63" s="78"/>
      <c r="X63" s="78"/>
    </row>
    <row r="64" spans="1:24" s="31" customFormat="1" ht="17.100000000000001" customHeight="1" x14ac:dyDescent="0.2">
      <c r="A64" s="46">
        <v>1422</v>
      </c>
      <c r="B64" s="47" t="s">
        <v>30</v>
      </c>
      <c r="C64" s="69"/>
      <c r="D64" s="48">
        <v>768284314229</v>
      </c>
      <c r="E64" s="52">
        <v>5.79</v>
      </c>
      <c r="F64" s="50">
        <v>5.5</v>
      </c>
      <c r="G64" s="53">
        <v>11.99</v>
      </c>
      <c r="H64" s="27"/>
      <c r="I64" s="13"/>
      <c r="J64" s="14"/>
      <c r="L64" s="73">
        <f>IF(Table6[[#This Row],[SHIP 1]]&gt;19,Table6[[#This Row],[20+ PRICE]]*Table6[[#This Row],[SHIP 1]],Table6[[#This Row],[PRICE]]*Table6[[#This Row],[SHIP 1]])</f>
        <v>0</v>
      </c>
      <c r="M64" s="73">
        <f>IF(Table6[[#This Row],[SHIP 2]]&gt;19,Table6[[#This Row],[20+ PRICE]]*Table6[[#This Row],[SHIP 2]],Table6[[#This Row],[PRICE]]*Table6[[#This Row],[SHIP 2]])</f>
        <v>0</v>
      </c>
      <c r="N64" s="73">
        <f>IF(Table6[[#This Row],[SHIP 3]]&gt;19,Table6[[#This Row],[20+ PRICE]]*Table6[[#This Row],[SHIP 3]],Table6[[#This Row],[PRICE]]*Table6[[#This Row],[SHIP 3]])</f>
        <v>0</v>
      </c>
      <c r="O64" s="74"/>
      <c r="Q64" s="23"/>
      <c r="R64" s="23"/>
      <c r="S64" s="23"/>
      <c r="T64" s="23"/>
      <c r="U64" s="76"/>
      <c r="V64" s="76"/>
      <c r="W64" s="78"/>
      <c r="X64" s="78"/>
    </row>
    <row r="65" spans="1:24" s="5" customFormat="1" ht="17.100000000000001" customHeight="1" x14ac:dyDescent="0.2">
      <c r="A65" s="24">
        <v>1423</v>
      </c>
      <c r="B65" s="41" t="s">
        <v>31</v>
      </c>
      <c r="C65" s="68"/>
      <c r="D65" s="42">
        <v>768284314236</v>
      </c>
      <c r="E65" s="43">
        <v>5.79</v>
      </c>
      <c r="F65" s="44">
        <v>5.5</v>
      </c>
      <c r="G65" s="45">
        <v>11.99</v>
      </c>
      <c r="H65" s="27"/>
      <c r="I65" s="13"/>
      <c r="J65" s="14"/>
      <c r="L65" s="73">
        <f>IF(Table6[[#This Row],[SHIP 1]]&gt;19,Table6[[#This Row],[20+ PRICE]]*Table6[[#This Row],[SHIP 1]],Table6[[#This Row],[PRICE]]*Table6[[#This Row],[SHIP 1]])</f>
        <v>0</v>
      </c>
      <c r="M65" s="73">
        <f>IF(Table6[[#This Row],[SHIP 2]]&gt;19,Table6[[#This Row],[20+ PRICE]]*Table6[[#This Row],[SHIP 2]],Table6[[#This Row],[PRICE]]*Table6[[#This Row],[SHIP 2]])</f>
        <v>0</v>
      </c>
      <c r="N65" s="73">
        <f>IF(Table6[[#This Row],[SHIP 3]]&gt;19,Table6[[#This Row],[20+ PRICE]]*Table6[[#This Row],[SHIP 3]],Table6[[#This Row],[PRICE]]*Table6[[#This Row],[SHIP 3]])</f>
        <v>0</v>
      </c>
      <c r="O65" s="73"/>
      <c r="Q65" s="23"/>
      <c r="R65" s="23"/>
      <c r="S65" s="23"/>
      <c r="T65" s="23"/>
      <c r="U65" s="76"/>
      <c r="V65" s="76"/>
      <c r="W65" s="78"/>
      <c r="X65" s="78"/>
    </row>
    <row r="66" spans="1:24" s="31" customFormat="1" ht="17.100000000000001" customHeight="1" x14ac:dyDescent="0.2">
      <c r="A66" s="46">
        <v>1425</v>
      </c>
      <c r="B66" s="47" t="s">
        <v>32</v>
      </c>
      <c r="C66" s="69"/>
      <c r="D66" s="48">
        <v>768284314250</v>
      </c>
      <c r="E66" s="52">
        <v>4.66</v>
      </c>
      <c r="F66" s="50">
        <v>4.4400000000000004</v>
      </c>
      <c r="G66" s="53">
        <v>9.49</v>
      </c>
      <c r="H66" s="27"/>
      <c r="I66" s="13"/>
      <c r="J66" s="14"/>
      <c r="L66" s="73">
        <f>IF(Table6[[#This Row],[SHIP 1]]&gt;19,Table6[[#This Row],[20+ PRICE]]*Table6[[#This Row],[SHIP 1]],Table6[[#This Row],[PRICE]]*Table6[[#This Row],[SHIP 1]])</f>
        <v>0</v>
      </c>
      <c r="M66" s="73">
        <f>IF(Table6[[#This Row],[SHIP 2]]&gt;19,Table6[[#This Row],[20+ PRICE]]*Table6[[#This Row],[SHIP 2]],Table6[[#This Row],[PRICE]]*Table6[[#This Row],[SHIP 2]])</f>
        <v>0</v>
      </c>
      <c r="N66" s="73">
        <f>IF(Table6[[#This Row],[SHIP 3]]&gt;19,Table6[[#This Row],[20+ PRICE]]*Table6[[#This Row],[SHIP 3]],Table6[[#This Row],[PRICE]]*Table6[[#This Row],[SHIP 3]])</f>
        <v>0</v>
      </c>
      <c r="O66" s="74"/>
      <c r="Q66" s="23"/>
      <c r="R66" s="23"/>
      <c r="S66" s="23"/>
      <c r="T66" s="23"/>
      <c r="U66" s="76"/>
      <c r="V66" s="76"/>
      <c r="W66" s="78"/>
      <c r="X66" s="78"/>
    </row>
    <row r="67" spans="1:24" s="5" customFormat="1" ht="17.100000000000001" customHeight="1" x14ac:dyDescent="0.2">
      <c r="A67" s="24">
        <v>1426</v>
      </c>
      <c r="B67" s="41" t="s">
        <v>33</v>
      </c>
      <c r="C67" s="68"/>
      <c r="D67" s="57">
        <v>768284314267</v>
      </c>
      <c r="E67" s="43">
        <v>4.66</v>
      </c>
      <c r="F67" s="44">
        <v>4.4400000000000004</v>
      </c>
      <c r="G67" s="45">
        <v>9.49</v>
      </c>
      <c r="H67" s="27"/>
      <c r="I67" s="13"/>
      <c r="J67" s="14"/>
      <c r="L67" s="73">
        <f>IF(Table6[[#This Row],[SHIP 1]]&gt;19,Table6[[#This Row],[20+ PRICE]]*Table6[[#This Row],[SHIP 1]],Table6[[#This Row],[PRICE]]*Table6[[#This Row],[SHIP 1]])</f>
        <v>0</v>
      </c>
      <c r="M67" s="73">
        <f>IF(Table6[[#This Row],[SHIP 2]]&gt;19,Table6[[#This Row],[20+ PRICE]]*Table6[[#This Row],[SHIP 2]],Table6[[#This Row],[PRICE]]*Table6[[#This Row],[SHIP 2]])</f>
        <v>0</v>
      </c>
      <c r="N67" s="73">
        <f>IF(Table6[[#This Row],[SHIP 3]]&gt;19,Table6[[#This Row],[20+ PRICE]]*Table6[[#This Row],[SHIP 3]],Table6[[#This Row],[PRICE]]*Table6[[#This Row],[SHIP 3]])</f>
        <v>0</v>
      </c>
      <c r="O67" s="73"/>
      <c r="Q67" s="23"/>
      <c r="R67" s="23"/>
      <c r="S67" s="23"/>
      <c r="T67" s="23"/>
      <c r="U67" s="76"/>
      <c r="V67" s="76"/>
      <c r="W67" s="78"/>
      <c r="X67" s="78"/>
    </row>
    <row r="68" spans="1:24" s="31" customFormat="1" ht="17.100000000000001" customHeight="1" x14ac:dyDescent="0.2">
      <c r="A68" s="46">
        <v>1427</v>
      </c>
      <c r="B68" s="47" t="s">
        <v>34</v>
      </c>
      <c r="C68" s="69"/>
      <c r="D68" s="48">
        <v>768284314274</v>
      </c>
      <c r="E68" s="52">
        <v>9.99</v>
      </c>
      <c r="F68" s="50">
        <v>9.57</v>
      </c>
      <c r="G68" s="53">
        <v>19.989999999999998</v>
      </c>
      <c r="H68" s="27"/>
      <c r="I68" s="13"/>
      <c r="J68" s="14"/>
      <c r="L68" s="73">
        <f>IF(Table6[[#This Row],[SHIP 1]]&gt;19,Table6[[#This Row],[20+ PRICE]]*Table6[[#This Row],[SHIP 1]],Table6[[#This Row],[PRICE]]*Table6[[#This Row],[SHIP 1]])</f>
        <v>0</v>
      </c>
      <c r="M68" s="73">
        <f>IF(Table6[[#This Row],[SHIP 2]]&gt;19,Table6[[#This Row],[20+ PRICE]]*Table6[[#This Row],[SHIP 2]],Table6[[#This Row],[PRICE]]*Table6[[#This Row],[SHIP 2]])</f>
        <v>0</v>
      </c>
      <c r="N68" s="73">
        <f>IF(Table6[[#This Row],[SHIP 3]]&gt;19,Table6[[#This Row],[20+ PRICE]]*Table6[[#This Row],[SHIP 3]],Table6[[#This Row],[PRICE]]*Table6[[#This Row],[SHIP 3]])</f>
        <v>0</v>
      </c>
      <c r="O68" s="74"/>
      <c r="Q68" s="23"/>
      <c r="R68" s="23"/>
      <c r="S68" s="23"/>
      <c r="T68" s="23"/>
      <c r="U68" s="76"/>
      <c r="V68" s="76"/>
      <c r="W68" s="78"/>
      <c r="X68" s="78"/>
    </row>
    <row r="69" spans="1:24" s="5" customFormat="1" ht="17.100000000000001" customHeight="1" x14ac:dyDescent="0.2">
      <c r="A69" s="24">
        <v>1428</v>
      </c>
      <c r="B69" s="41" t="s">
        <v>52</v>
      </c>
      <c r="C69" s="68"/>
      <c r="D69" s="42">
        <v>768284314281</v>
      </c>
      <c r="E69" s="43">
        <v>9.99</v>
      </c>
      <c r="F69" s="44">
        <v>9.57</v>
      </c>
      <c r="G69" s="45">
        <v>19.989999999999998</v>
      </c>
      <c r="H69" s="27"/>
      <c r="I69" s="13"/>
      <c r="J69" s="14"/>
      <c r="L69" s="73">
        <f>IF(Table6[[#This Row],[SHIP 1]]&gt;19,Table6[[#This Row],[20+ PRICE]]*Table6[[#This Row],[SHIP 1]],Table6[[#This Row],[PRICE]]*Table6[[#This Row],[SHIP 1]])</f>
        <v>0</v>
      </c>
      <c r="M69" s="73">
        <f>IF(Table6[[#This Row],[SHIP 2]]&gt;19,Table6[[#This Row],[20+ PRICE]]*Table6[[#This Row],[SHIP 2]],Table6[[#This Row],[PRICE]]*Table6[[#This Row],[SHIP 2]])</f>
        <v>0</v>
      </c>
      <c r="N69" s="73">
        <f>IF(Table6[[#This Row],[SHIP 3]]&gt;19,Table6[[#This Row],[20+ PRICE]]*Table6[[#This Row],[SHIP 3]],Table6[[#This Row],[PRICE]]*Table6[[#This Row],[SHIP 3]])</f>
        <v>0</v>
      </c>
      <c r="O69" s="73"/>
      <c r="Q69" s="23"/>
      <c r="R69" s="23"/>
      <c r="S69" s="23"/>
      <c r="T69" s="23"/>
      <c r="U69" s="76"/>
      <c r="V69" s="76"/>
      <c r="W69" s="78"/>
      <c r="X69" s="78"/>
    </row>
    <row r="70" spans="1:24" s="31" customFormat="1" ht="17.100000000000001" customHeight="1" x14ac:dyDescent="0.2">
      <c r="A70" s="46">
        <v>1430</v>
      </c>
      <c r="B70" s="47" t="s">
        <v>53</v>
      </c>
      <c r="C70" s="69"/>
      <c r="D70" s="48">
        <v>768284314304</v>
      </c>
      <c r="E70" s="52">
        <v>3.21</v>
      </c>
      <c r="F70" s="50">
        <v>3.04</v>
      </c>
      <c r="G70" s="53">
        <v>6.75</v>
      </c>
      <c r="H70" s="27"/>
      <c r="I70" s="13"/>
      <c r="J70" s="14"/>
      <c r="L70" s="73">
        <f>IF(Table6[[#This Row],[SHIP 1]]&gt;19,Table6[[#This Row],[20+ PRICE]]*Table6[[#This Row],[SHIP 1]],Table6[[#This Row],[PRICE]]*Table6[[#This Row],[SHIP 1]])</f>
        <v>0</v>
      </c>
      <c r="M70" s="73">
        <f>IF(Table6[[#This Row],[SHIP 2]]&gt;19,Table6[[#This Row],[20+ PRICE]]*Table6[[#This Row],[SHIP 2]],Table6[[#This Row],[PRICE]]*Table6[[#This Row],[SHIP 2]])</f>
        <v>0</v>
      </c>
      <c r="N70" s="73">
        <f>IF(Table6[[#This Row],[SHIP 3]]&gt;19,Table6[[#This Row],[20+ PRICE]]*Table6[[#This Row],[SHIP 3]],Table6[[#This Row],[PRICE]]*Table6[[#This Row],[SHIP 3]])</f>
        <v>0</v>
      </c>
      <c r="O70" s="74"/>
      <c r="Q70" s="23"/>
      <c r="R70" s="23"/>
      <c r="S70" s="23"/>
      <c r="T70" s="23"/>
      <c r="U70" s="76"/>
      <c r="V70" s="76"/>
      <c r="W70" s="78"/>
      <c r="X70" s="78"/>
    </row>
    <row r="71" spans="1:24" s="5" customFormat="1" ht="17.100000000000001" customHeight="1" x14ac:dyDescent="0.2">
      <c r="A71" s="24">
        <v>1434</v>
      </c>
      <c r="B71" s="41" t="s">
        <v>54</v>
      </c>
      <c r="C71" s="68"/>
      <c r="D71" s="42">
        <v>768284314342</v>
      </c>
      <c r="E71" s="43">
        <v>2.93</v>
      </c>
      <c r="F71" s="44">
        <v>2.76</v>
      </c>
      <c r="G71" s="45">
        <v>5.89</v>
      </c>
      <c r="H71" s="27"/>
      <c r="I71" s="13"/>
      <c r="J71" s="14"/>
      <c r="L71" s="73">
        <f>IF(Table6[[#This Row],[SHIP 1]]&gt;19,Table6[[#This Row],[20+ PRICE]]*Table6[[#This Row],[SHIP 1]],Table6[[#This Row],[PRICE]]*Table6[[#This Row],[SHIP 1]])</f>
        <v>0</v>
      </c>
      <c r="M71" s="73">
        <f>IF(Table6[[#This Row],[SHIP 2]]&gt;19,Table6[[#This Row],[20+ PRICE]]*Table6[[#This Row],[SHIP 2]],Table6[[#This Row],[PRICE]]*Table6[[#This Row],[SHIP 2]])</f>
        <v>0</v>
      </c>
      <c r="N71" s="73">
        <f>IF(Table6[[#This Row],[SHIP 3]]&gt;19,Table6[[#This Row],[20+ PRICE]]*Table6[[#This Row],[SHIP 3]],Table6[[#This Row],[PRICE]]*Table6[[#This Row],[SHIP 3]])</f>
        <v>0</v>
      </c>
      <c r="O71" s="73"/>
      <c r="Q71" s="23"/>
      <c r="R71" s="23"/>
      <c r="S71" s="23"/>
      <c r="T71" s="23"/>
      <c r="U71" s="76"/>
      <c r="V71" s="76"/>
      <c r="W71" s="78"/>
      <c r="X71" s="78"/>
    </row>
    <row r="72" spans="1:24" s="31" customFormat="1" ht="17.100000000000001" customHeight="1" x14ac:dyDescent="0.2">
      <c r="A72" s="46">
        <v>1437</v>
      </c>
      <c r="B72" s="47" t="s">
        <v>55</v>
      </c>
      <c r="C72" s="69"/>
      <c r="D72" s="48">
        <v>768284314373</v>
      </c>
      <c r="E72" s="52">
        <v>9.4</v>
      </c>
      <c r="F72" s="50">
        <v>9.0500000000000007</v>
      </c>
      <c r="G72" s="53">
        <v>18.989999999999998</v>
      </c>
      <c r="H72" s="27"/>
      <c r="I72" s="13"/>
      <c r="J72" s="14"/>
      <c r="L72" s="73">
        <f>IF(Table6[[#This Row],[SHIP 1]]&gt;19,Table6[[#This Row],[20+ PRICE]]*Table6[[#This Row],[SHIP 1]],Table6[[#This Row],[PRICE]]*Table6[[#This Row],[SHIP 1]])</f>
        <v>0</v>
      </c>
      <c r="M72" s="73">
        <f>IF(Table6[[#This Row],[SHIP 2]]&gt;19,Table6[[#This Row],[20+ PRICE]]*Table6[[#This Row],[SHIP 2]],Table6[[#This Row],[PRICE]]*Table6[[#This Row],[SHIP 2]])</f>
        <v>0</v>
      </c>
      <c r="N72" s="73">
        <f>IF(Table6[[#This Row],[SHIP 3]]&gt;19,Table6[[#This Row],[20+ PRICE]]*Table6[[#This Row],[SHIP 3]],Table6[[#This Row],[PRICE]]*Table6[[#This Row],[SHIP 3]])</f>
        <v>0</v>
      </c>
      <c r="O72" s="74"/>
      <c r="Q72" s="23"/>
      <c r="R72" s="23"/>
      <c r="S72" s="23"/>
      <c r="T72" s="23"/>
      <c r="U72" s="76"/>
      <c r="V72" s="76"/>
      <c r="W72" s="78"/>
      <c r="X72" s="78"/>
    </row>
    <row r="73" spans="1:24" s="5" customFormat="1" ht="17.100000000000001" customHeight="1" x14ac:dyDescent="0.2">
      <c r="A73" s="24">
        <v>1438</v>
      </c>
      <c r="B73" s="41" t="s">
        <v>56</v>
      </c>
      <c r="C73" s="68"/>
      <c r="D73" s="42">
        <v>768284314380</v>
      </c>
      <c r="E73" s="43">
        <v>10.25</v>
      </c>
      <c r="F73" s="44">
        <v>9.9499999999999993</v>
      </c>
      <c r="G73" s="45">
        <v>20.75</v>
      </c>
      <c r="H73" s="27"/>
      <c r="I73" s="13"/>
      <c r="J73" s="14"/>
      <c r="L73" s="73">
        <f>IF(Table6[[#This Row],[SHIP 1]]&gt;19,Table6[[#This Row],[20+ PRICE]]*Table6[[#This Row],[SHIP 1]],Table6[[#This Row],[PRICE]]*Table6[[#This Row],[SHIP 1]])</f>
        <v>0</v>
      </c>
      <c r="M73" s="73">
        <f>IF(Table6[[#This Row],[SHIP 2]]&gt;19,Table6[[#This Row],[20+ PRICE]]*Table6[[#This Row],[SHIP 2]],Table6[[#This Row],[PRICE]]*Table6[[#This Row],[SHIP 2]])</f>
        <v>0</v>
      </c>
      <c r="N73" s="73">
        <f>IF(Table6[[#This Row],[SHIP 3]]&gt;19,Table6[[#This Row],[20+ PRICE]]*Table6[[#This Row],[SHIP 3]],Table6[[#This Row],[PRICE]]*Table6[[#This Row],[SHIP 3]])</f>
        <v>0</v>
      </c>
      <c r="O73" s="73"/>
      <c r="Q73" s="23"/>
      <c r="R73" s="23"/>
      <c r="S73" s="23"/>
      <c r="T73" s="23"/>
      <c r="U73" s="76"/>
      <c r="V73" s="76"/>
      <c r="W73" s="78"/>
      <c r="X73" s="78"/>
    </row>
    <row r="74" spans="1:24" s="31" customFormat="1" ht="17.100000000000001" customHeight="1" x14ac:dyDescent="0.2">
      <c r="A74" s="46">
        <v>1440</v>
      </c>
      <c r="B74" s="47" t="s">
        <v>57</v>
      </c>
      <c r="C74" s="69"/>
      <c r="D74" s="48">
        <v>768284314403</v>
      </c>
      <c r="E74" s="52">
        <v>17.440000000000001</v>
      </c>
      <c r="F74" s="50">
        <v>16.5</v>
      </c>
      <c r="G74" s="53">
        <v>34.99</v>
      </c>
      <c r="H74" s="27"/>
      <c r="I74" s="13"/>
      <c r="J74" s="14"/>
      <c r="L74" s="73">
        <f>IF(Table6[[#This Row],[SHIP 1]]&gt;19,Table6[[#This Row],[20+ PRICE]]*Table6[[#This Row],[SHIP 1]],Table6[[#This Row],[PRICE]]*Table6[[#This Row],[SHIP 1]])</f>
        <v>0</v>
      </c>
      <c r="M74" s="73">
        <f>IF(Table6[[#This Row],[SHIP 2]]&gt;19,Table6[[#This Row],[20+ PRICE]]*Table6[[#This Row],[SHIP 2]],Table6[[#This Row],[PRICE]]*Table6[[#This Row],[SHIP 2]])</f>
        <v>0</v>
      </c>
      <c r="N74" s="73">
        <f>IF(Table6[[#This Row],[SHIP 3]]&gt;19,Table6[[#This Row],[20+ PRICE]]*Table6[[#This Row],[SHIP 3]],Table6[[#This Row],[PRICE]]*Table6[[#This Row],[SHIP 3]])</f>
        <v>0</v>
      </c>
      <c r="O74" s="74"/>
      <c r="Q74" s="23"/>
      <c r="R74" s="23"/>
      <c r="S74" s="23"/>
      <c r="T74" s="23"/>
      <c r="U74" s="76"/>
      <c r="V74" s="76"/>
      <c r="W74" s="78"/>
      <c r="X74" s="78"/>
    </row>
    <row r="75" spans="1:24" s="5" customFormat="1" ht="17.100000000000001" customHeight="1" x14ac:dyDescent="0.2">
      <c r="A75" s="24">
        <v>1446</v>
      </c>
      <c r="B75" s="41" t="s">
        <v>58</v>
      </c>
      <c r="C75" s="68"/>
      <c r="D75" s="42">
        <v>768284314465</v>
      </c>
      <c r="E75" s="43">
        <v>2.4</v>
      </c>
      <c r="F75" s="44">
        <v>2.25</v>
      </c>
      <c r="G75" s="45">
        <v>4.99</v>
      </c>
      <c r="H75" s="27"/>
      <c r="I75" s="13"/>
      <c r="J75" s="14"/>
      <c r="L75" s="73">
        <f>IF(Table6[[#This Row],[SHIP 1]]&gt;19,Table6[[#This Row],[20+ PRICE]]*Table6[[#This Row],[SHIP 1]],Table6[[#This Row],[PRICE]]*Table6[[#This Row],[SHIP 1]])</f>
        <v>0</v>
      </c>
      <c r="M75" s="73">
        <f>IF(Table6[[#This Row],[SHIP 2]]&gt;19,Table6[[#This Row],[20+ PRICE]]*Table6[[#This Row],[SHIP 2]],Table6[[#This Row],[PRICE]]*Table6[[#This Row],[SHIP 2]])</f>
        <v>0</v>
      </c>
      <c r="N75" s="73">
        <f>IF(Table6[[#This Row],[SHIP 3]]&gt;19,Table6[[#This Row],[20+ PRICE]]*Table6[[#This Row],[SHIP 3]],Table6[[#This Row],[PRICE]]*Table6[[#This Row],[SHIP 3]])</f>
        <v>0</v>
      </c>
      <c r="O75" s="73"/>
      <c r="Q75" s="23"/>
      <c r="R75" s="23"/>
      <c r="S75" s="23"/>
      <c r="T75" s="23"/>
      <c r="U75" s="76"/>
      <c r="V75" s="76"/>
      <c r="W75" s="78"/>
      <c r="X75" s="78"/>
    </row>
    <row r="76" spans="1:24" s="31" customFormat="1" ht="17.100000000000001" customHeight="1" x14ac:dyDescent="0.2">
      <c r="A76" s="46">
        <v>1447</v>
      </c>
      <c r="B76" s="47" t="s">
        <v>59</v>
      </c>
      <c r="C76" s="69"/>
      <c r="D76" s="48">
        <v>768284314472</v>
      </c>
      <c r="E76" s="52">
        <v>6.58</v>
      </c>
      <c r="F76" s="50">
        <v>6.25</v>
      </c>
      <c r="G76" s="53">
        <v>13.49</v>
      </c>
      <c r="H76" s="27"/>
      <c r="I76" s="13"/>
      <c r="J76" s="14"/>
      <c r="L76" s="73">
        <f>IF(Table6[[#This Row],[SHIP 1]]&gt;19,Table6[[#This Row],[20+ PRICE]]*Table6[[#This Row],[SHIP 1]],Table6[[#This Row],[PRICE]]*Table6[[#This Row],[SHIP 1]])</f>
        <v>0</v>
      </c>
      <c r="M76" s="73">
        <f>IF(Table6[[#This Row],[SHIP 2]]&gt;19,Table6[[#This Row],[20+ PRICE]]*Table6[[#This Row],[SHIP 2]],Table6[[#This Row],[PRICE]]*Table6[[#This Row],[SHIP 2]])</f>
        <v>0</v>
      </c>
      <c r="N76" s="73">
        <f>IF(Table6[[#This Row],[SHIP 3]]&gt;19,Table6[[#This Row],[20+ PRICE]]*Table6[[#This Row],[SHIP 3]],Table6[[#This Row],[PRICE]]*Table6[[#This Row],[SHIP 3]])</f>
        <v>0</v>
      </c>
      <c r="O76" s="74"/>
      <c r="Q76" s="23"/>
      <c r="R76" s="23"/>
      <c r="S76" s="23"/>
      <c r="T76" s="23"/>
      <c r="U76" s="76"/>
      <c r="V76" s="76"/>
      <c r="W76" s="78"/>
      <c r="X76" s="78"/>
    </row>
    <row r="77" spans="1:24" s="5" customFormat="1" ht="17.100000000000001" customHeight="1" x14ac:dyDescent="0.2">
      <c r="A77" s="24">
        <v>1448</v>
      </c>
      <c r="B77" s="41" t="s">
        <v>60</v>
      </c>
      <c r="C77" s="68"/>
      <c r="D77" s="42">
        <v>768284314489</v>
      </c>
      <c r="E77" s="43">
        <v>6.91</v>
      </c>
      <c r="F77" s="44">
        <v>6.57</v>
      </c>
      <c r="G77" s="45">
        <v>13.99</v>
      </c>
      <c r="H77" s="27"/>
      <c r="I77" s="13"/>
      <c r="J77" s="14"/>
      <c r="L77" s="73">
        <f>IF(Table6[[#This Row],[SHIP 1]]&gt;19,Table6[[#This Row],[20+ PRICE]]*Table6[[#This Row],[SHIP 1]],Table6[[#This Row],[PRICE]]*Table6[[#This Row],[SHIP 1]])</f>
        <v>0</v>
      </c>
      <c r="M77" s="73">
        <f>IF(Table6[[#This Row],[SHIP 2]]&gt;19,Table6[[#This Row],[20+ PRICE]]*Table6[[#This Row],[SHIP 2]],Table6[[#This Row],[PRICE]]*Table6[[#This Row],[SHIP 2]])</f>
        <v>0</v>
      </c>
      <c r="N77" s="73">
        <f>IF(Table6[[#This Row],[SHIP 3]]&gt;19,Table6[[#This Row],[20+ PRICE]]*Table6[[#This Row],[SHIP 3]],Table6[[#This Row],[PRICE]]*Table6[[#This Row],[SHIP 3]])</f>
        <v>0</v>
      </c>
      <c r="O77" s="73"/>
      <c r="Q77" s="23"/>
      <c r="R77" s="23"/>
      <c r="S77" s="23"/>
      <c r="T77" s="23"/>
      <c r="U77" s="76"/>
      <c r="V77" s="76"/>
      <c r="W77" s="78"/>
      <c r="X77" s="78"/>
    </row>
    <row r="78" spans="1:24" s="31" customFormat="1" ht="17.100000000000001" customHeight="1" x14ac:dyDescent="0.2">
      <c r="A78" s="46">
        <v>1449</v>
      </c>
      <c r="B78" s="47" t="s">
        <v>61</v>
      </c>
      <c r="C78" s="69"/>
      <c r="D78" s="48">
        <v>768284314496</v>
      </c>
      <c r="E78" s="52">
        <v>8.27</v>
      </c>
      <c r="F78" s="50">
        <v>7.85</v>
      </c>
      <c r="G78" s="53">
        <v>16.75</v>
      </c>
      <c r="H78" s="27"/>
      <c r="I78" s="13"/>
      <c r="J78" s="14"/>
      <c r="L78" s="73">
        <f>IF(Table6[[#This Row],[SHIP 1]]&gt;19,Table6[[#This Row],[20+ PRICE]]*Table6[[#This Row],[SHIP 1]],Table6[[#This Row],[PRICE]]*Table6[[#This Row],[SHIP 1]])</f>
        <v>0</v>
      </c>
      <c r="M78" s="73">
        <f>IF(Table6[[#This Row],[SHIP 2]]&gt;19,Table6[[#This Row],[20+ PRICE]]*Table6[[#This Row],[SHIP 2]],Table6[[#This Row],[PRICE]]*Table6[[#This Row],[SHIP 2]])</f>
        <v>0</v>
      </c>
      <c r="N78" s="73">
        <f>IF(Table6[[#This Row],[SHIP 3]]&gt;19,Table6[[#This Row],[20+ PRICE]]*Table6[[#This Row],[SHIP 3]],Table6[[#This Row],[PRICE]]*Table6[[#This Row],[SHIP 3]])</f>
        <v>0</v>
      </c>
      <c r="O78" s="74"/>
      <c r="Q78" s="23"/>
      <c r="R78" s="23"/>
      <c r="S78" s="23"/>
      <c r="T78" s="23"/>
      <c r="U78" s="76"/>
      <c r="V78" s="76"/>
      <c r="W78" s="78"/>
      <c r="X78" s="78"/>
    </row>
    <row r="79" spans="1:24" s="5" customFormat="1" ht="17.100000000000001" customHeight="1" x14ac:dyDescent="0.2">
      <c r="A79" s="24">
        <v>1450</v>
      </c>
      <c r="B79" s="41" t="s">
        <v>62</v>
      </c>
      <c r="C79" s="68"/>
      <c r="D79" s="42">
        <v>768284314502</v>
      </c>
      <c r="E79" s="43">
        <v>8.94</v>
      </c>
      <c r="F79" s="44">
        <v>8.49</v>
      </c>
      <c r="G79" s="45">
        <v>17.989999999999998</v>
      </c>
      <c r="H79" s="27"/>
      <c r="I79" s="13"/>
      <c r="J79" s="14"/>
      <c r="L79" s="73">
        <f>IF(Table6[[#This Row],[SHIP 1]]&gt;19,Table6[[#This Row],[20+ PRICE]]*Table6[[#This Row],[SHIP 1]],Table6[[#This Row],[PRICE]]*Table6[[#This Row],[SHIP 1]])</f>
        <v>0</v>
      </c>
      <c r="M79" s="73">
        <f>IF(Table6[[#This Row],[SHIP 2]]&gt;19,Table6[[#This Row],[20+ PRICE]]*Table6[[#This Row],[SHIP 2]],Table6[[#This Row],[PRICE]]*Table6[[#This Row],[SHIP 2]])</f>
        <v>0</v>
      </c>
      <c r="N79" s="73">
        <f>IF(Table6[[#This Row],[SHIP 3]]&gt;19,Table6[[#This Row],[20+ PRICE]]*Table6[[#This Row],[SHIP 3]],Table6[[#This Row],[PRICE]]*Table6[[#This Row],[SHIP 3]])</f>
        <v>0</v>
      </c>
      <c r="O79" s="73"/>
      <c r="Q79" s="23"/>
      <c r="R79" s="23"/>
      <c r="S79" s="23"/>
      <c r="T79" s="23"/>
      <c r="U79" s="76"/>
      <c r="V79" s="76"/>
      <c r="W79" s="78"/>
      <c r="X79" s="78"/>
    </row>
    <row r="80" spans="1:24" s="31" customFormat="1" ht="17.100000000000001" customHeight="1" x14ac:dyDescent="0.2">
      <c r="A80" s="46">
        <v>1454</v>
      </c>
      <c r="B80" s="47" t="s">
        <v>63</v>
      </c>
      <c r="C80" s="69"/>
      <c r="D80" s="48">
        <v>768284314540</v>
      </c>
      <c r="E80" s="52">
        <v>10.29</v>
      </c>
      <c r="F80" s="50">
        <v>9.77</v>
      </c>
      <c r="G80" s="53">
        <v>20.75</v>
      </c>
      <c r="H80" s="27"/>
      <c r="I80" s="13"/>
      <c r="J80" s="14"/>
      <c r="L80" s="73">
        <f>IF(Table6[[#This Row],[SHIP 1]]&gt;19,Table6[[#This Row],[20+ PRICE]]*Table6[[#This Row],[SHIP 1]],Table6[[#This Row],[PRICE]]*Table6[[#This Row],[SHIP 1]])</f>
        <v>0</v>
      </c>
      <c r="M80" s="73">
        <f>IF(Table6[[#This Row],[SHIP 2]]&gt;19,Table6[[#This Row],[20+ PRICE]]*Table6[[#This Row],[SHIP 2]],Table6[[#This Row],[PRICE]]*Table6[[#This Row],[SHIP 2]])</f>
        <v>0</v>
      </c>
      <c r="N80" s="73">
        <f>IF(Table6[[#This Row],[SHIP 3]]&gt;19,Table6[[#This Row],[20+ PRICE]]*Table6[[#This Row],[SHIP 3]],Table6[[#This Row],[PRICE]]*Table6[[#This Row],[SHIP 3]])</f>
        <v>0</v>
      </c>
      <c r="O80" s="74"/>
      <c r="Q80" s="23"/>
      <c r="R80" s="23"/>
      <c r="S80" s="23"/>
      <c r="T80" s="23"/>
      <c r="U80" s="76"/>
      <c r="V80" s="76"/>
      <c r="W80" s="78"/>
      <c r="X80" s="78"/>
    </row>
    <row r="81" spans="1:24" s="5" customFormat="1" ht="17.100000000000001" customHeight="1" x14ac:dyDescent="0.2">
      <c r="A81" s="24">
        <v>1456</v>
      </c>
      <c r="B81" s="41" t="s">
        <v>64</v>
      </c>
      <c r="C81" s="68"/>
      <c r="D81" s="42">
        <v>768284314564</v>
      </c>
      <c r="E81" s="43">
        <v>10.97</v>
      </c>
      <c r="F81" s="44">
        <v>10.42</v>
      </c>
      <c r="G81" s="45">
        <v>21.99</v>
      </c>
      <c r="H81" s="27"/>
      <c r="I81" s="13"/>
      <c r="J81" s="14"/>
      <c r="L81" s="73">
        <f>IF(Table6[[#This Row],[SHIP 1]]&gt;19,Table6[[#This Row],[20+ PRICE]]*Table6[[#This Row],[SHIP 1]],Table6[[#This Row],[PRICE]]*Table6[[#This Row],[SHIP 1]])</f>
        <v>0</v>
      </c>
      <c r="M81" s="73">
        <f>IF(Table6[[#This Row],[SHIP 2]]&gt;19,Table6[[#This Row],[20+ PRICE]]*Table6[[#This Row],[SHIP 2]],Table6[[#This Row],[PRICE]]*Table6[[#This Row],[SHIP 2]])</f>
        <v>0</v>
      </c>
      <c r="N81" s="73">
        <f>IF(Table6[[#This Row],[SHIP 3]]&gt;19,Table6[[#This Row],[20+ PRICE]]*Table6[[#This Row],[SHIP 3]],Table6[[#This Row],[PRICE]]*Table6[[#This Row],[SHIP 3]])</f>
        <v>0</v>
      </c>
      <c r="O81" s="73"/>
      <c r="Q81" s="23"/>
      <c r="R81" s="23"/>
      <c r="S81" s="23"/>
      <c r="T81" s="23"/>
      <c r="U81" s="76"/>
      <c r="V81" s="76"/>
      <c r="W81" s="78"/>
      <c r="X81" s="78"/>
    </row>
    <row r="82" spans="1:24" s="31" customFormat="1" ht="17.100000000000001" customHeight="1" x14ac:dyDescent="0.2">
      <c r="A82" s="46">
        <v>1457</v>
      </c>
      <c r="B82" s="47" t="s">
        <v>65</v>
      </c>
      <c r="C82" s="69"/>
      <c r="D82" s="48">
        <v>768284314571</v>
      </c>
      <c r="E82" s="52">
        <v>12.09</v>
      </c>
      <c r="F82" s="50">
        <v>11.49</v>
      </c>
      <c r="G82" s="53">
        <v>24.99</v>
      </c>
      <c r="H82" s="27"/>
      <c r="I82" s="13"/>
      <c r="J82" s="14"/>
      <c r="L82" s="73">
        <f>IF(Table6[[#This Row],[SHIP 1]]&gt;19,Table6[[#This Row],[20+ PRICE]]*Table6[[#This Row],[SHIP 1]],Table6[[#This Row],[PRICE]]*Table6[[#This Row],[SHIP 1]])</f>
        <v>0</v>
      </c>
      <c r="M82" s="73">
        <f>IF(Table6[[#This Row],[SHIP 2]]&gt;19,Table6[[#This Row],[20+ PRICE]]*Table6[[#This Row],[SHIP 2]],Table6[[#This Row],[PRICE]]*Table6[[#This Row],[SHIP 2]])</f>
        <v>0</v>
      </c>
      <c r="N82" s="73">
        <f>IF(Table6[[#This Row],[SHIP 3]]&gt;19,Table6[[#This Row],[20+ PRICE]]*Table6[[#This Row],[SHIP 3]],Table6[[#This Row],[PRICE]]*Table6[[#This Row],[SHIP 3]])</f>
        <v>0</v>
      </c>
      <c r="O82" s="74"/>
      <c r="Q82" s="23"/>
      <c r="R82" s="23"/>
      <c r="S82" s="23"/>
      <c r="T82" s="23"/>
      <c r="U82" s="76"/>
      <c r="V82" s="76"/>
      <c r="W82" s="78"/>
      <c r="X82" s="78"/>
    </row>
    <row r="83" spans="1:24" s="5" customFormat="1" ht="17.100000000000001" customHeight="1" x14ac:dyDescent="0.2">
      <c r="A83" s="24">
        <v>1459</v>
      </c>
      <c r="B83" s="41" t="s">
        <v>66</v>
      </c>
      <c r="C83" s="68"/>
      <c r="D83" s="42">
        <v>768284314595</v>
      </c>
      <c r="E83" s="43">
        <v>2.87</v>
      </c>
      <c r="F83" s="44">
        <v>2.65</v>
      </c>
      <c r="G83" s="45">
        <v>5.75</v>
      </c>
      <c r="H83" s="27"/>
      <c r="I83" s="13"/>
      <c r="J83" s="14"/>
      <c r="L83" s="73">
        <f>IF(Table6[[#This Row],[SHIP 1]]&gt;19,Table6[[#This Row],[20+ PRICE]]*Table6[[#This Row],[SHIP 1]],Table6[[#This Row],[PRICE]]*Table6[[#This Row],[SHIP 1]])</f>
        <v>0</v>
      </c>
      <c r="M83" s="73">
        <f>IF(Table6[[#This Row],[SHIP 2]]&gt;19,Table6[[#This Row],[20+ PRICE]]*Table6[[#This Row],[SHIP 2]],Table6[[#This Row],[PRICE]]*Table6[[#This Row],[SHIP 2]])</f>
        <v>0</v>
      </c>
      <c r="N83" s="73">
        <f>IF(Table6[[#This Row],[SHIP 3]]&gt;19,Table6[[#This Row],[20+ PRICE]]*Table6[[#This Row],[SHIP 3]],Table6[[#This Row],[PRICE]]*Table6[[#This Row],[SHIP 3]])</f>
        <v>0</v>
      </c>
      <c r="O83" s="73"/>
      <c r="Q83" s="23"/>
      <c r="R83" s="23"/>
      <c r="S83" s="23"/>
      <c r="T83" s="23"/>
      <c r="U83" s="76"/>
      <c r="V83" s="76"/>
      <c r="W83" s="78"/>
      <c r="X83" s="78"/>
    </row>
    <row r="84" spans="1:24" s="31" customFormat="1" ht="17.100000000000001" customHeight="1" x14ac:dyDescent="0.2">
      <c r="A84" s="46">
        <v>1462</v>
      </c>
      <c r="B84" s="47" t="s">
        <v>67</v>
      </c>
      <c r="C84" s="69"/>
      <c r="D84" s="48">
        <v>768284314625</v>
      </c>
      <c r="E84" s="52">
        <v>2.98</v>
      </c>
      <c r="F84" s="50">
        <v>2.81</v>
      </c>
      <c r="G84" s="53">
        <v>5.99</v>
      </c>
      <c r="H84" s="27"/>
      <c r="I84" s="13"/>
      <c r="J84" s="14"/>
      <c r="L84" s="73">
        <f>IF(Table6[[#This Row],[SHIP 1]]&gt;19,Table6[[#This Row],[20+ PRICE]]*Table6[[#This Row],[SHIP 1]],Table6[[#This Row],[PRICE]]*Table6[[#This Row],[SHIP 1]])</f>
        <v>0</v>
      </c>
      <c r="M84" s="73">
        <f>IF(Table6[[#This Row],[SHIP 2]]&gt;19,Table6[[#This Row],[20+ PRICE]]*Table6[[#This Row],[SHIP 2]],Table6[[#This Row],[PRICE]]*Table6[[#This Row],[SHIP 2]])</f>
        <v>0</v>
      </c>
      <c r="N84" s="73">
        <f>IF(Table6[[#This Row],[SHIP 3]]&gt;19,Table6[[#This Row],[20+ PRICE]]*Table6[[#This Row],[SHIP 3]],Table6[[#This Row],[PRICE]]*Table6[[#This Row],[SHIP 3]])</f>
        <v>0</v>
      </c>
      <c r="O84" s="74"/>
      <c r="Q84" s="23"/>
      <c r="R84" s="23"/>
      <c r="S84" s="23"/>
      <c r="T84" s="23"/>
      <c r="U84" s="76"/>
      <c r="V84" s="76"/>
      <c r="W84" s="78"/>
      <c r="X84" s="78"/>
    </row>
    <row r="85" spans="1:24" s="5" customFormat="1" ht="17.100000000000001" customHeight="1" x14ac:dyDescent="0.2">
      <c r="A85" s="24">
        <v>1463</v>
      </c>
      <c r="B85" s="41" t="s">
        <v>68</v>
      </c>
      <c r="C85" s="68"/>
      <c r="D85" s="42">
        <v>768284314632</v>
      </c>
      <c r="E85" s="43">
        <v>3.99</v>
      </c>
      <c r="F85" s="44">
        <v>3.8</v>
      </c>
      <c r="G85" s="45">
        <v>7.99</v>
      </c>
      <c r="H85" s="27"/>
      <c r="I85" s="13"/>
      <c r="J85" s="14"/>
      <c r="L85" s="73">
        <f>IF(Table6[[#This Row],[SHIP 1]]&gt;19,Table6[[#This Row],[20+ PRICE]]*Table6[[#This Row],[SHIP 1]],Table6[[#This Row],[PRICE]]*Table6[[#This Row],[SHIP 1]])</f>
        <v>0</v>
      </c>
      <c r="M85" s="73">
        <f>IF(Table6[[#This Row],[SHIP 2]]&gt;19,Table6[[#This Row],[20+ PRICE]]*Table6[[#This Row],[SHIP 2]],Table6[[#This Row],[PRICE]]*Table6[[#This Row],[SHIP 2]])</f>
        <v>0</v>
      </c>
      <c r="N85" s="73">
        <f>IF(Table6[[#This Row],[SHIP 3]]&gt;19,Table6[[#This Row],[20+ PRICE]]*Table6[[#This Row],[SHIP 3]],Table6[[#This Row],[PRICE]]*Table6[[#This Row],[SHIP 3]])</f>
        <v>0</v>
      </c>
      <c r="O85" s="73"/>
      <c r="Q85" s="23"/>
      <c r="R85" s="23"/>
      <c r="S85" s="23"/>
      <c r="T85" s="23"/>
      <c r="U85" s="76"/>
      <c r="V85" s="76"/>
      <c r="W85" s="78"/>
      <c r="X85" s="78"/>
    </row>
    <row r="86" spans="1:24" s="31" customFormat="1" ht="17.100000000000001" customHeight="1" x14ac:dyDescent="0.2">
      <c r="A86" s="46">
        <v>1485</v>
      </c>
      <c r="B86" s="47" t="s">
        <v>69</v>
      </c>
      <c r="C86" s="69"/>
      <c r="D86" s="48">
        <v>768284314854</v>
      </c>
      <c r="E86" s="52">
        <v>3.88</v>
      </c>
      <c r="F86" s="50">
        <v>3.68</v>
      </c>
      <c r="G86" s="53">
        <v>7.89</v>
      </c>
      <c r="H86" s="27"/>
      <c r="I86" s="13"/>
      <c r="J86" s="14"/>
      <c r="L86" s="73">
        <f>IF(Table6[[#This Row],[SHIP 1]]&gt;19,Table6[[#This Row],[20+ PRICE]]*Table6[[#This Row],[SHIP 1]],Table6[[#This Row],[PRICE]]*Table6[[#This Row],[SHIP 1]])</f>
        <v>0</v>
      </c>
      <c r="M86" s="73">
        <f>IF(Table6[[#This Row],[SHIP 2]]&gt;19,Table6[[#This Row],[20+ PRICE]]*Table6[[#This Row],[SHIP 2]],Table6[[#This Row],[PRICE]]*Table6[[#This Row],[SHIP 2]])</f>
        <v>0</v>
      </c>
      <c r="N86" s="73">
        <f>IF(Table6[[#This Row],[SHIP 3]]&gt;19,Table6[[#This Row],[20+ PRICE]]*Table6[[#This Row],[SHIP 3]],Table6[[#This Row],[PRICE]]*Table6[[#This Row],[SHIP 3]])</f>
        <v>0</v>
      </c>
      <c r="O86" s="74"/>
      <c r="Q86" s="23"/>
      <c r="R86" s="23"/>
      <c r="S86" s="23"/>
      <c r="T86" s="23"/>
      <c r="U86" s="76"/>
      <c r="V86" s="76"/>
      <c r="W86" s="78"/>
      <c r="X86" s="78"/>
    </row>
    <row r="87" spans="1:24" s="5" customFormat="1" ht="17.100000000000001" customHeight="1" x14ac:dyDescent="0.2">
      <c r="A87" s="24">
        <v>1488</v>
      </c>
      <c r="B87" s="41" t="s">
        <v>70</v>
      </c>
      <c r="C87" s="68"/>
      <c r="D87" s="42">
        <v>768284314885</v>
      </c>
      <c r="E87" s="43">
        <v>32.5</v>
      </c>
      <c r="F87" s="44">
        <v>30</v>
      </c>
      <c r="G87" s="45">
        <v>65</v>
      </c>
      <c r="H87" s="27"/>
      <c r="I87" s="13"/>
      <c r="J87" s="14"/>
      <c r="L87" s="73">
        <f>IF(Table6[[#This Row],[SHIP 1]]&gt;19,Table6[[#This Row],[20+ PRICE]]*Table6[[#This Row],[SHIP 1]],Table6[[#This Row],[PRICE]]*Table6[[#This Row],[SHIP 1]])</f>
        <v>0</v>
      </c>
      <c r="M87" s="73">
        <f>IF(Table6[[#This Row],[SHIP 2]]&gt;19,Table6[[#This Row],[20+ PRICE]]*Table6[[#This Row],[SHIP 2]],Table6[[#This Row],[PRICE]]*Table6[[#This Row],[SHIP 2]])</f>
        <v>0</v>
      </c>
      <c r="N87" s="73">
        <f>IF(Table6[[#This Row],[SHIP 3]]&gt;19,Table6[[#This Row],[20+ PRICE]]*Table6[[#This Row],[SHIP 3]],Table6[[#This Row],[PRICE]]*Table6[[#This Row],[SHIP 3]])</f>
        <v>0</v>
      </c>
      <c r="O87" s="73"/>
      <c r="Q87" s="23"/>
      <c r="R87" s="23"/>
      <c r="S87" s="23"/>
      <c r="T87" s="23"/>
      <c r="U87" s="76"/>
      <c r="V87" s="76"/>
      <c r="W87" s="78"/>
      <c r="X87" s="78"/>
    </row>
    <row r="88" spans="1:24" s="31" customFormat="1" ht="17.100000000000001" customHeight="1" x14ac:dyDescent="0.2">
      <c r="A88" s="46">
        <v>1495</v>
      </c>
      <c r="B88" s="47" t="s">
        <v>71</v>
      </c>
      <c r="C88" s="69"/>
      <c r="D88" s="48">
        <v>768284314953</v>
      </c>
      <c r="E88" s="52">
        <v>17.440000000000001</v>
      </c>
      <c r="F88" s="50">
        <v>16.95</v>
      </c>
      <c r="G88" s="53">
        <v>34.99</v>
      </c>
      <c r="H88" s="27"/>
      <c r="I88" s="13"/>
      <c r="J88" s="14"/>
      <c r="L88" s="73">
        <f>IF(Table6[[#This Row],[SHIP 1]]&gt;19,Table6[[#This Row],[20+ PRICE]]*Table6[[#This Row],[SHIP 1]],Table6[[#This Row],[PRICE]]*Table6[[#This Row],[SHIP 1]])</f>
        <v>0</v>
      </c>
      <c r="M88" s="73">
        <f>IF(Table6[[#This Row],[SHIP 2]]&gt;19,Table6[[#This Row],[20+ PRICE]]*Table6[[#This Row],[SHIP 2]],Table6[[#This Row],[PRICE]]*Table6[[#This Row],[SHIP 2]])</f>
        <v>0</v>
      </c>
      <c r="N88" s="73">
        <f>IF(Table6[[#This Row],[SHIP 3]]&gt;19,Table6[[#This Row],[20+ PRICE]]*Table6[[#This Row],[SHIP 3]],Table6[[#This Row],[PRICE]]*Table6[[#This Row],[SHIP 3]])</f>
        <v>0</v>
      </c>
      <c r="O88" s="74"/>
      <c r="Q88" s="23"/>
      <c r="R88" s="23"/>
      <c r="S88" s="23"/>
      <c r="T88" s="23"/>
      <c r="U88" s="76"/>
      <c r="V88" s="76"/>
      <c r="W88" s="78"/>
      <c r="X88" s="78"/>
    </row>
    <row r="89" spans="1:24" s="5" customFormat="1" ht="17.100000000000001" customHeight="1" x14ac:dyDescent="0.2">
      <c r="A89" s="24">
        <v>1496</v>
      </c>
      <c r="B89" s="41" t="s">
        <v>51</v>
      </c>
      <c r="C89" s="68"/>
      <c r="D89" s="42">
        <v>768284314960</v>
      </c>
      <c r="E89" s="43">
        <v>7.99</v>
      </c>
      <c r="F89" s="44">
        <v>7.49</v>
      </c>
      <c r="G89" s="45">
        <v>15.99</v>
      </c>
      <c r="H89" s="27"/>
      <c r="I89" s="13"/>
      <c r="J89" s="14"/>
      <c r="L89" s="73">
        <f>IF(Table6[[#This Row],[SHIP 1]]&gt;19,Table6[[#This Row],[20+ PRICE]]*Table6[[#This Row],[SHIP 1]],Table6[[#This Row],[PRICE]]*Table6[[#This Row],[SHIP 1]])</f>
        <v>0</v>
      </c>
      <c r="M89" s="73">
        <f>IF(Table6[[#This Row],[SHIP 2]]&gt;19,Table6[[#This Row],[20+ PRICE]]*Table6[[#This Row],[SHIP 2]],Table6[[#This Row],[PRICE]]*Table6[[#This Row],[SHIP 2]])</f>
        <v>0</v>
      </c>
      <c r="N89" s="73">
        <f>IF(Table6[[#This Row],[SHIP 3]]&gt;19,Table6[[#This Row],[20+ PRICE]]*Table6[[#This Row],[SHIP 3]],Table6[[#This Row],[PRICE]]*Table6[[#This Row],[SHIP 3]])</f>
        <v>0</v>
      </c>
      <c r="O89" s="73"/>
      <c r="Q89" s="23"/>
      <c r="R89" s="23"/>
      <c r="S89" s="23"/>
      <c r="T89" s="23"/>
      <c r="U89" s="76"/>
      <c r="V89" s="76"/>
      <c r="W89" s="78"/>
      <c r="X89" s="78"/>
    </row>
    <row r="90" spans="1:24" s="31" customFormat="1" ht="17.100000000000001" customHeight="1" x14ac:dyDescent="0.2">
      <c r="A90" s="46" t="s">
        <v>72</v>
      </c>
      <c r="B90" s="47" t="s">
        <v>73</v>
      </c>
      <c r="C90" s="69"/>
      <c r="D90" s="48">
        <v>768284315301</v>
      </c>
      <c r="E90" s="52">
        <v>10.07</v>
      </c>
      <c r="F90" s="50">
        <v>9.6999999999999993</v>
      </c>
      <c r="G90" s="53">
        <v>20.14</v>
      </c>
      <c r="H90" s="27"/>
      <c r="I90" s="13"/>
      <c r="J90" s="14"/>
      <c r="L90" s="73">
        <f>IF(Table6[[#This Row],[SHIP 1]]&gt;19,Table6[[#This Row],[20+ PRICE]]*Table6[[#This Row],[SHIP 1]],Table6[[#This Row],[PRICE]]*Table6[[#This Row],[SHIP 1]])</f>
        <v>0</v>
      </c>
      <c r="M90" s="73">
        <f>IF(Table6[[#This Row],[SHIP 2]]&gt;19,Table6[[#This Row],[20+ PRICE]]*Table6[[#This Row],[SHIP 2]],Table6[[#This Row],[PRICE]]*Table6[[#This Row],[SHIP 2]])</f>
        <v>0</v>
      </c>
      <c r="N90" s="73">
        <f>IF(Table6[[#This Row],[SHIP 3]]&gt;19,Table6[[#This Row],[20+ PRICE]]*Table6[[#This Row],[SHIP 3]],Table6[[#This Row],[PRICE]]*Table6[[#This Row],[SHIP 3]])</f>
        <v>0</v>
      </c>
      <c r="O90" s="74"/>
      <c r="Q90" s="23"/>
      <c r="R90" s="23"/>
      <c r="S90" s="23"/>
      <c r="T90" s="23"/>
      <c r="U90" s="76"/>
      <c r="V90" s="76"/>
      <c r="W90" s="78"/>
      <c r="X90" s="78"/>
    </row>
    <row r="91" spans="1:24" s="5" customFormat="1" ht="17.100000000000001" customHeight="1" x14ac:dyDescent="0.2">
      <c r="A91" s="24" t="s">
        <v>74</v>
      </c>
      <c r="B91" s="41" t="s">
        <v>75</v>
      </c>
      <c r="C91" s="68"/>
      <c r="D91" s="42">
        <v>768284315318</v>
      </c>
      <c r="E91" s="43">
        <v>10.63</v>
      </c>
      <c r="F91" s="44">
        <v>10.1</v>
      </c>
      <c r="G91" s="45">
        <v>21.26</v>
      </c>
      <c r="H91" s="27"/>
      <c r="I91" s="13"/>
      <c r="J91" s="14"/>
      <c r="L91" s="73">
        <f>IF(Table6[[#This Row],[SHIP 1]]&gt;19,Table6[[#This Row],[20+ PRICE]]*Table6[[#This Row],[SHIP 1]],Table6[[#This Row],[PRICE]]*Table6[[#This Row],[SHIP 1]])</f>
        <v>0</v>
      </c>
      <c r="M91" s="73">
        <f>IF(Table6[[#This Row],[SHIP 2]]&gt;19,Table6[[#This Row],[20+ PRICE]]*Table6[[#This Row],[SHIP 2]],Table6[[#This Row],[PRICE]]*Table6[[#This Row],[SHIP 2]])</f>
        <v>0</v>
      </c>
      <c r="N91" s="73">
        <f>IF(Table6[[#This Row],[SHIP 3]]&gt;19,Table6[[#This Row],[20+ PRICE]]*Table6[[#This Row],[SHIP 3]],Table6[[#This Row],[PRICE]]*Table6[[#This Row],[SHIP 3]])</f>
        <v>0</v>
      </c>
      <c r="O91" s="73"/>
      <c r="Q91" s="23"/>
      <c r="R91" s="23"/>
      <c r="S91" s="23"/>
      <c r="T91" s="23"/>
      <c r="U91" s="76"/>
      <c r="V91" s="76"/>
      <c r="W91" s="78"/>
      <c r="X91" s="78"/>
    </row>
    <row r="92" spans="1:24" s="31" customFormat="1" ht="17.100000000000001" customHeight="1" x14ac:dyDescent="0.2">
      <c r="A92" s="46" t="s">
        <v>76</v>
      </c>
      <c r="B92" s="47" t="s">
        <v>77</v>
      </c>
      <c r="C92" s="69"/>
      <c r="D92" s="48">
        <v>768284315325</v>
      </c>
      <c r="E92" s="52">
        <v>11.81</v>
      </c>
      <c r="F92" s="50">
        <v>11.15</v>
      </c>
      <c r="G92" s="53">
        <v>23.62</v>
      </c>
      <c r="H92" s="27"/>
      <c r="I92" s="13"/>
      <c r="J92" s="14"/>
      <c r="L92" s="73">
        <f>IF(Table6[[#This Row],[SHIP 1]]&gt;19,Table6[[#This Row],[20+ PRICE]]*Table6[[#This Row],[SHIP 1]],Table6[[#This Row],[PRICE]]*Table6[[#This Row],[SHIP 1]])</f>
        <v>0</v>
      </c>
      <c r="M92" s="73">
        <f>IF(Table6[[#This Row],[SHIP 2]]&gt;19,Table6[[#This Row],[20+ PRICE]]*Table6[[#This Row],[SHIP 2]],Table6[[#This Row],[PRICE]]*Table6[[#This Row],[SHIP 2]])</f>
        <v>0</v>
      </c>
      <c r="N92" s="73">
        <f>IF(Table6[[#This Row],[SHIP 3]]&gt;19,Table6[[#This Row],[20+ PRICE]]*Table6[[#This Row],[SHIP 3]],Table6[[#This Row],[PRICE]]*Table6[[#This Row],[SHIP 3]])</f>
        <v>0</v>
      </c>
      <c r="O92" s="74"/>
      <c r="Q92" s="23"/>
      <c r="R92" s="23"/>
      <c r="S92" s="23"/>
      <c r="T92" s="23"/>
      <c r="U92" s="76"/>
      <c r="V92" s="76"/>
      <c r="W92" s="78"/>
      <c r="X92" s="78"/>
    </row>
    <row r="93" spans="1:24" s="5" customFormat="1" ht="17.100000000000001" customHeight="1" x14ac:dyDescent="0.2">
      <c r="A93" s="24" t="s">
        <v>78</v>
      </c>
      <c r="B93" s="41" t="s">
        <v>79</v>
      </c>
      <c r="C93" s="68"/>
      <c r="D93" s="42">
        <v>768284315332</v>
      </c>
      <c r="E93" s="43">
        <v>12.94</v>
      </c>
      <c r="F93" s="44">
        <v>12.15</v>
      </c>
      <c r="G93" s="45">
        <v>25.88</v>
      </c>
      <c r="H93" s="27"/>
      <c r="I93" s="13"/>
      <c r="J93" s="14"/>
      <c r="L93" s="73">
        <f>IF(Table6[[#This Row],[SHIP 1]]&gt;19,Table6[[#This Row],[20+ PRICE]]*Table6[[#This Row],[SHIP 1]],Table6[[#This Row],[PRICE]]*Table6[[#This Row],[SHIP 1]])</f>
        <v>0</v>
      </c>
      <c r="M93" s="73">
        <f>IF(Table6[[#This Row],[SHIP 2]]&gt;19,Table6[[#This Row],[20+ PRICE]]*Table6[[#This Row],[SHIP 2]],Table6[[#This Row],[PRICE]]*Table6[[#This Row],[SHIP 2]])</f>
        <v>0</v>
      </c>
      <c r="N93" s="73">
        <f>IF(Table6[[#This Row],[SHIP 3]]&gt;19,Table6[[#This Row],[20+ PRICE]]*Table6[[#This Row],[SHIP 3]],Table6[[#This Row],[PRICE]]*Table6[[#This Row],[SHIP 3]])</f>
        <v>0</v>
      </c>
      <c r="O93" s="73"/>
      <c r="Q93" s="23"/>
      <c r="R93" s="23"/>
      <c r="S93" s="23"/>
      <c r="T93" s="23"/>
      <c r="U93" s="76"/>
      <c r="V93" s="76"/>
      <c r="W93" s="78"/>
      <c r="X93" s="78"/>
    </row>
    <row r="94" spans="1:24" s="31" customFormat="1" ht="17.100000000000001" customHeight="1" x14ac:dyDescent="0.2">
      <c r="A94" s="46" t="s">
        <v>80</v>
      </c>
      <c r="B94" s="47" t="s">
        <v>81</v>
      </c>
      <c r="C94" s="69"/>
      <c r="D94" s="48">
        <v>768284315349</v>
      </c>
      <c r="E94" s="52">
        <v>13.45</v>
      </c>
      <c r="F94" s="50">
        <v>13.1</v>
      </c>
      <c r="G94" s="53">
        <v>26.9</v>
      </c>
      <c r="H94" s="27"/>
      <c r="I94" s="13"/>
      <c r="J94" s="14"/>
      <c r="L94" s="73">
        <f>IF(Table6[[#This Row],[SHIP 1]]&gt;19,Table6[[#This Row],[20+ PRICE]]*Table6[[#This Row],[SHIP 1]],Table6[[#This Row],[PRICE]]*Table6[[#This Row],[SHIP 1]])</f>
        <v>0</v>
      </c>
      <c r="M94" s="73">
        <f>IF(Table6[[#This Row],[SHIP 2]]&gt;19,Table6[[#This Row],[20+ PRICE]]*Table6[[#This Row],[SHIP 2]],Table6[[#This Row],[PRICE]]*Table6[[#This Row],[SHIP 2]])</f>
        <v>0</v>
      </c>
      <c r="N94" s="73">
        <f>IF(Table6[[#This Row],[SHIP 3]]&gt;19,Table6[[#This Row],[20+ PRICE]]*Table6[[#This Row],[SHIP 3]],Table6[[#This Row],[PRICE]]*Table6[[#This Row],[SHIP 3]])</f>
        <v>0</v>
      </c>
      <c r="O94" s="74"/>
      <c r="Q94" s="23"/>
      <c r="R94" s="23"/>
      <c r="S94" s="23"/>
      <c r="T94" s="23"/>
      <c r="U94" s="76"/>
      <c r="V94" s="76"/>
      <c r="W94" s="78"/>
      <c r="X94" s="78"/>
    </row>
    <row r="95" spans="1:24" s="5" customFormat="1" ht="17.100000000000001" customHeight="1" x14ac:dyDescent="0.2">
      <c r="A95" s="24" t="s">
        <v>82</v>
      </c>
      <c r="B95" s="41" t="s">
        <v>83</v>
      </c>
      <c r="C95" s="68"/>
      <c r="D95" s="42">
        <v>768284315387</v>
      </c>
      <c r="E95" s="43">
        <v>11.7</v>
      </c>
      <c r="F95" s="44">
        <v>11.15</v>
      </c>
      <c r="G95" s="45">
        <v>23.4</v>
      </c>
      <c r="H95" s="27"/>
      <c r="I95" s="13"/>
      <c r="J95" s="14"/>
      <c r="L95" s="73">
        <f>IF(Table6[[#This Row],[SHIP 1]]&gt;19,Table6[[#This Row],[20+ PRICE]]*Table6[[#This Row],[SHIP 1]],Table6[[#This Row],[PRICE]]*Table6[[#This Row],[SHIP 1]])</f>
        <v>0</v>
      </c>
      <c r="M95" s="73">
        <f>IF(Table6[[#This Row],[SHIP 2]]&gt;19,Table6[[#This Row],[20+ PRICE]]*Table6[[#This Row],[SHIP 2]],Table6[[#This Row],[PRICE]]*Table6[[#This Row],[SHIP 2]])</f>
        <v>0</v>
      </c>
      <c r="N95" s="73">
        <f>IF(Table6[[#This Row],[SHIP 3]]&gt;19,Table6[[#This Row],[20+ PRICE]]*Table6[[#This Row],[SHIP 3]],Table6[[#This Row],[PRICE]]*Table6[[#This Row],[SHIP 3]])</f>
        <v>0</v>
      </c>
      <c r="O95" s="73"/>
      <c r="Q95" s="23"/>
      <c r="R95" s="23"/>
      <c r="S95" s="23"/>
      <c r="T95" s="23"/>
      <c r="U95" s="76"/>
      <c r="V95" s="76"/>
      <c r="W95" s="78"/>
      <c r="X95" s="78"/>
    </row>
    <row r="96" spans="1:24" s="31" customFormat="1" ht="17.100000000000001" customHeight="1" x14ac:dyDescent="0.2">
      <c r="A96" s="46" t="s">
        <v>84</v>
      </c>
      <c r="B96" s="47" t="s">
        <v>85</v>
      </c>
      <c r="C96" s="69"/>
      <c r="D96" s="48">
        <v>768284315394</v>
      </c>
      <c r="E96" s="52">
        <v>15.19</v>
      </c>
      <c r="F96" s="50">
        <v>14.75</v>
      </c>
      <c r="G96" s="53">
        <v>30.38</v>
      </c>
      <c r="H96" s="27"/>
      <c r="I96" s="13"/>
      <c r="J96" s="14"/>
      <c r="L96" s="73">
        <f>IF(Table6[[#This Row],[SHIP 1]]&gt;19,Table6[[#This Row],[20+ PRICE]]*Table6[[#This Row],[SHIP 1]],Table6[[#This Row],[PRICE]]*Table6[[#This Row],[SHIP 1]])</f>
        <v>0</v>
      </c>
      <c r="M96" s="73">
        <f>IF(Table6[[#This Row],[SHIP 2]]&gt;19,Table6[[#This Row],[20+ PRICE]]*Table6[[#This Row],[SHIP 2]],Table6[[#This Row],[PRICE]]*Table6[[#This Row],[SHIP 2]])</f>
        <v>0</v>
      </c>
      <c r="N96" s="73">
        <f>IF(Table6[[#This Row],[SHIP 3]]&gt;19,Table6[[#This Row],[20+ PRICE]]*Table6[[#This Row],[SHIP 3]],Table6[[#This Row],[PRICE]]*Table6[[#This Row],[SHIP 3]])</f>
        <v>0</v>
      </c>
      <c r="O96" s="74"/>
      <c r="Q96" s="23"/>
      <c r="R96" s="23"/>
      <c r="S96" s="23"/>
      <c r="T96" s="23"/>
      <c r="U96" s="76"/>
      <c r="V96" s="76"/>
      <c r="W96" s="78"/>
      <c r="X96" s="78"/>
    </row>
    <row r="97" spans="1:24" s="5" customFormat="1" ht="17.100000000000001" customHeight="1" x14ac:dyDescent="0.2">
      <c r="A97" s="24" t="s">
        <v>86</v>
      </c>
      <c r="B97" s="41" t="s">
        <v>87</v>
      </c>
      <c r="C97" s="68"/>
      <c r="D97" s="42">
        <v>768284315400</v>
      </c>
      <c r="E97" s="43">
        <v>15.19</v>
      </c>
      <c r="F97" s="44">
        <v>14.75</v>
      </c>
      <c r="G97" s="45">
        <v>30.38</v>
      </c>
      <c r="H97" s="27"/>
      <c r="I97" s="13"/>
      <c r="J97" s="14"/>
      <c r="L97" s="73">
        <f>IF(Table6[[#This Row],[SHIP 1]]&gt;19,Table6[[#This Row],[20+ PRICE]]*Table6[[#This Row],[SHIP 1]],Table6[[#This Row],[PRICE]]*Table6[[#This Row],[SHIP 1]])</f>
        <v>0</v>
      </c>
      <c r="M97" s="73">
        <f>IF(Table6[[#This Row],[SHIP 2]]&gt;19,Table6[[#This Row],[20+ PRICE]]*Table6[[#This Row],[SHIP 2]],Table6[[#This Row],[PRICE]]*Table6[[#This Row],[SHIP 2]])</f>
        <v>0</v>
      </c>
      <c r="N97" s="73">
        <f>IF(Table6[[#This Row],[SHIP 3]]&gt;19,Table6[[#This Row],[20+ PRICE]]*Table6[[#This Row],[SHIP 3]],Table6[[#This Row],[PRICE]]*Table6[[#This Row],[SHIP 3]])</f>
        <v>0</v>
      </c>
      <c r="O97" s="73"/>
      <c r="Q97" s="23"/>
      <c r="R97" s="23"/>
      <c r="S97" s="23"/>
      <c r="T97" s="23"/>
      <c r="U97" s="76"/>
      <c r="V97" s="76"/>
      <c r="W97" s="78"/>
      <c r="X97" s="78"/>
    </row>
    <row r="98" spans="1:24" s="31" customFormat="1" ht="17.100000000000001" customHeight="1" x14ac:dyDescent="0.2">
      <c r="A98" s="46" t="s">
        <v>88</v>
      </c>
      <c r="B98" s="47" t="s">
        <v>89</v>
      </c>
      <c r="C98" s="69"/>
      <c r="D98" s="48">
        <v>768284315417</v>
      </c>
      <c r="E98" s="52">
        <v>12.32</v>
      </c>
      <c r="F98" s="50">
        <v>11.8</v>
      </c>
      <c r="G98" s="53">
        <v>24.64</v>
      </c>
      <c r="H98" s="27"/>
      <c r="I98" s="13"/>
      <c r="J98" s="14"/>
      <c r="L98" s="73">
        <f>IF(Table6[[#This Row],[SHIP 1]]&gt;19,Table6[[#This Row],[20+ PRICE]]*Table6[[#This Row],[SHIP 1]],Table6[[#This Row],[PRICE]]*Table6[[#This Row],[SHIP 1]])</f>
        <v>0</v>
      </c>
      <c r="M98" s="73">
        <f>IF(Table6[[#This Row],[SHIP 2]]&gt;19,Table6[[#This Row],[20+ PRICE]]*Table6[[#This Row],[SHIP 2]],Table6[[#This Row],[PRICE]]*Table6[[#This Row],[SHIP 2]])</f>
        <v>0</v>
      </c>
      <c r="N98" s="73">
        <f>IF(Table6[[#This Row],[SHIP 3]]&gt;19,Table6[[#This Row],[20+ PRICE]]*Table6[[#This Row],[SHIP 3]],Table6[[#This Row],[PRICE]]*Table6[[#This Row],[SHIP 3]])</f>
        <v>0</v>
      </c>
      <c r="O98" s="74"/>
      <c r="Q98" s="23"/>
      <c r="R98" s="23"/>
      <c r="S98" s="23"/>
      <c r="T98" s="23"/>
      <c r="U98" s="76"/>
      <c r="V98" s="76"/>
      <c r="W98" s="78"/>
      <c r="X98" s="78"/>
    </row>
    <row r="99" spans="1:24" s="5" customFormat="1" ht="17.100000000000001" customHeight="1" x14ac:dyDescent="0.2">
      <c r="A99" s="24" t="s">
        <v>90</v>
      </c>
      <c r="B99" s="41" t="s">
        <v>91</v>
      </c>
      <c r="C99" s="68"/>
      <c r="D99" s="42">
        <v>768284315424</v>
      </c>
      <c r="E99" s="43">
        <v>14.57</v>
      </c>
      <c r="F99" s="44">
        <v>14</v>
      </c>
      <c r="G99" s="45">
        <v>29.19</v>
      </c>
      <c r="H99" s="27"/>
      <c r="I99" s="13"/>
      <c r="J99" s="14"/>
      <c r="L99" s="73">
        <f>IF(Table6[[#This Row],[SHIP 1]]&gt;19,Table6[[#This Row],[20+ PRICE]]*Table6[[#This Row],[SHIP 1]],Table6[[#This Row],[PRICE]]*Table6[[#This Row],[SHIP 1]])</f>
        <v>0</v>
      </c>
      <c r="M99" s="73">
        <f>IF(Table6[[#This Row],[SHIP 2]]&gt;19,Table6[[#This Row],[20+ PRICE]]*Table6[[#This Row],[SHIP 2]],Table6[[#This Row],[PRICE]]*Table6[[#This Row],[SHIP 2]])</f>
        <v>0</v>
      </c>
      <c r="N99" s="73">
        <f>IF(Table6[[#This Row],[SHIP 3]]&gt;19,Table6[[#This Row],[20+ PRICE]]*Table6[[#This Row],[SHIP 3]],Table6[[#This Row],[PRICE]]*Table6[[#This Row],[SHIP 3]])</f>
        <v>0</v>
      </c>
      <c r="O99" s="73"/>
      <c r="Q99" s="23"/>
      <c r="R99" s="23"/>
      <c r="S99" s="23"/>
      <c r="T99" s="23"/>
      <c r="U99" s="76"/>
      <c r="V99" s="76"/>
      <c r="W99" s="78"/>
      <c r="X99" s="78"/>
    </row>
    <row r="100" spans="1:24" s="31" customFormat="1" ht="17.100000000000001" customHeight="1" x14ac:dyDescent="0.2">
      <c r="A100" s="46" t="s">
        <v>92</v>
      </c>
      <c r="B100" s="47" t="s">
        <v>93</v>
      </c>
      <c r="C100" s="69"/>
      <c r="D100" s="48">
        <v>768284315431</v>
      </c>
      <c r="E100" s="52">
        <v>12.32</v>
      </c>
      <c r="F100" s="50">
        <v>11.95</v>
      </c>
      <c r="G100" s="53">
        <v>24.65</v>
      </c>
      <c r="H100" s="27"/>
      <c r="I100" s="13"/>
      <c r="J100" s="14"/>
      <c r="L100" s="73">
        <f>IF(Table6[[#This Row],[SHIP 1]]&gt;19,Table6[[#This Row],[20+ PRICE]]*Table6[[#This Row],[SHIP 1]],Table6[[#This Row],[PRICE]]*Table6[[#This Row],[SHIP 1]])</f>
        <v>0</v>
      </c>
      <c r="M100" s="73">
        <f>IF(Table6[[#This Row],[SHIP 2]]&gt;19,Table6[[#This Row],[20+ PRICE]]*Table6[[#This Row],[SHIP 2]],Table6[[#This Row],[PRICE]]*Table6[[#This Row],[SHIP 2]])</f>
        <v>0</v>
      </c>
      <c r="N100" s="73">
        <f>IF(Table6[[#This Row],[SHIP 3]]&gt;19,Table6[[#This Row],[20+ PRICE]]*Table6[[#This Row],[SHIP 3]],Table6[[#This Row],[PRICE]]*Table6[[#This Row],[SHIP 3]])</f>
        <v>0</v>
      </c>
      <c r="O100" s="74"/>
      <c r="Q100" s="23"/>
      <c r="R100" s="23"/>
      <c r="S100" s="23"/>
      <c r="T100" s="23"/>
      <c r="U100" s="76"/>
      <c r="V100" s="76"/>
      <c r="W100" s="78"/>
      <c r="X100" s="78"/>
    </row>
    <row r="101" spans="1:24" s="5" customFormat="1" ht="17.100000000000001" customHeight="1" x14ac:dyDescent="0.2">
      <c r="A101" s="24" t="s">
        <v>94</v>
      </c>
      <c r="B101" s="41" t="s">
        <v>95</v>
      </c>
      <c r="C101" s="68"/>
      <c r="D101" s="42">
        <v>768284315448</v>
      </c>
      <c r="E101" s="43">
        <v>14.01</v>
      </c>
      <c r="F101" s="44">
        <v>13.25</v>
      </c>
      <c r="G101" s="45">
        <v>28.29</v>
      </c>
      <c r="H101" s="27"/>
      <c r="I101" s="13"/>
      <c r="J101" s="14"/>
      <c r="L101" s="73">
        <f>IF(Table6[[#This Row],[SHIP 1]]&gt;19,Table6[[#This Row],[20+ PRICE]]*Table6[[#This Row],[SHIP 1]],Table6[[#This Row],[PRICE]]*Table6[[#This Row],[SHIP 1]])</f>
        <v>0</v>
      </c>
      <c r="M101" s="73">
        <f>IF(Table6[[#This Row],[SHIP 2]]&gt;19,Table6[[#This Row],[20+ PRICE]]*Table6[[#This Row],[SHIP 2]],Table6[[#This Row],[PRICE]]*Table6[[#This Row],[SHIP 2]])</f>
        <v>0</v>
      </c>
      <c r="N101" s="73">
        <f>IF(Table6[[#This Row],[SHIP 3]]&gt;19,Table6[[#This Row],[20+ PRICE]]*Table6[[#This Row],[SHIP 3]],Table6[[#This Row],[PRICE]]*Table6[[#This Row],[SHIP 3]])</f>
        <v>0</v>
      </c>
      <c r="O101" s="73"/>
      <c r="Q101" s="23"/>
      <c r="R101" s="23"/>
      <c r="S101" s="23"/>
      <c r="T101" s="23"/>
      <c r="U101" s="76"/>
      <c r="V101" s="76"/>
      <c r="W101" s="78"/>
      <c r="X101" s="78"/>
    </row>
    <row r="102" spans="1:24" s="31" customFormat="1" ht="17.100000000000001" customHeight="1" x14ac:dyDescent="0.2">
      <c r="A102" s="46">
        <v>1808</v>
      </c>
      <c r="B102" s="47" t="s">
        <v>96</v>
      </c>
      <c r="C102" s="69"/>
      <c r="D102" s="48" t="s">
        <v>172</v>
      </c>
      <c r="E102" s="52">
        <v>36.840000000000003</v>
      </c>
      <c r="F102" s="50">
        <v>34</v>
      </c>
      <c r="G102" s="53">
        <v>73.989999999999995</v>
      </c>
      <c r="H102" s="27"/>
      <c r="I102" s="13"/>
      <c r="J102" s="14"/>
      <c r="L102" s="73">
        <f>IF(Table6[[#This Row],[SHIP 1]]&gt;19,Table6[[#This Row],[20+ PRICE]]*Table6[[#This Row],[SHIP 1]],Table6[[#This Row],[PRICE]]*Table6[[#This Row],[SHIP 1]])</f>
        <v>0</v>
      </c>
      <c r="M102" s="73">
        <f>IF(Table6[[#This Row],[SHIP 2]]&gt;19,Table6[[#This Row],[20+ PRICE]]*Table6[[#This Row],[SHIP 2]],Table6[[#This Row],[PRICE]]*Table6[[#This Row],[SHIP 2]])</f>
        <v>0</v>
      </c>
      <c r="N102" s="73">
        <f>IF(Table6[[#This Row],[SHIP 3]]&gt;19,Table6[[#This Row],[20+ PRICE]]*Table6[[#This Row],[SHIP 3]],Table6[[#This Row],[PRICE]]*Table6[[#This Row],[SHIP 3]])</f>
        <v>0</v>
      </c>
      <c r="O102" s="74"/>
      <c r="Q102" s="23"/>
      <c r="R102" s="23"/>
      <c r="S102" s="23"/>
      <c r="T102" s="23"/>
      <c r="U102" s="76"/>
      <c r="V102" s="76"/>
      <c r="W102" s="78"/>
      <c r="X102" s="78"/>
    </row>
    <row r="103" spans="1:24" s="5" customFormat="1" ht="17.100000000000001" customHeight="1" x14ac:dyDescent="0.2">
      <c r="A103" s="24">
        <v>1809</v>
      </c>
      <c r="B103" s="41" t="s">
        <v>97</v>
      </c>
      <c r="C103" s="68"/>
      <c r="D103" s="42">
        <v>768284318098</v>
      </c>
      <c r="E103" s="43">
        <v>36.840000000000003</v>
      </c>
      <c r="F103" s="44">
        <v>34</v>
      </c>
      <c r="G103" s="45">
        <v>73.989999999999995</v>
      </c>
      <c r="H103" s="27"/>
      <c r="I103" s="13"/>
      <c r="J103" s="14"/>
      <c r="L103" s="73">
        <f>IF(Table6[[#This Row],[SHIP 1]]&gt;19,Table6[[#This Row],[20+ PRICE]]*Table6[[#This Row],[SHIP 1]],Table6[[#This Row],[PRICE]]*Table6[[#This Row],[SHIP 1]])</f>
        <v>0</v>
      </c>
      <c r="M103" s="73">
        <f>IF(Table6[[#This Row],[SHIP 2]]&gt;19,Table6[[#This Row],[20+ PRICE]]*Table6[[#This Row],[SHIP 2]],Table6[[#This Row],[PRICE]]*Table6[[#This Row],[SHIP 2]])</f>
        <v>0</v>
      </c>
      <c r="N103" s="73">
        <f>IF(Table6[[#This Row],[SHIP 3]]&gt;19,Table6[[#This Row],[20+ PRICE]]*Table6[[#This Row],[SHIP 3]],Table6[[#This Row],[PRICE]]*Table6[[#This Row],[SHIP 3]])</f>
        <v>0</v>
      </c>
      <c r="O103" s="73"/>
      <c r="Q103" s="23"/>
      <c r="R103" s="23"/>
      <c r="S103" s="23"/>
      <c r="T103" s="23"/>
      <c r="U103" s="76"/>
      <c r="V103" s="76"/>
      <c r="W103" s="78"/>
      <c r="X103" s="78"/>
    </row>
    <row r="104" spans="1:24" s="31" customFormat="1" ht="17.100000000000001" customHeight="1" x14ac:dyDescent="0.2">
      <c r="A104" s="46">
        <v>1813</v>
      </c>
      <c r="B104" s="47" t="s">
        <v>98</v>
      </c>
      <c r="C104" s="69"/>
      <c r="D104" s="48">
        <v>768284318135</v>
      </c>
      <c r="E104" s="52">
        <v>16.5</v>
      </c>
      <c r="F104" s="50">
        <v>16</v>
      </c>
      <c r="G104" s="53">
        <v>33.49</v>
      </c>
      <c r="H104" s="27"/>
      <c r="I104" s="13"/>
      <c r="J104" s="14"/>
      <c r="L104" s="73">
        <f>IF(Table6[[#This Row],[SHIP 1]]&gt;19,Table6[[#This Row],[20+ PRICE]]*Table6[[#This Row],[SHIP 1]],Table6[[#This Row],[PRICE]]*Table6[[#This Row],[SHIP 1]])</f>
        <v>0</v>
      </c>
      <c r="M104" s="73">
        <f>IF(Table6[[#This Row],[SHIP 2]]&gt;19,Table6[[#This Row],[20+ PRICE]]*Table6[[#This Row],[SHIP 2]],Table6[[#This Row],[PRICE]]*Table6[[#This Row],[SHIP 2]])</f>
        <v>0</v>
      </c>
      <c r="N104" s="73">
        <f>IF(Table6[[#This Row],[SHIP 3]]&gt;19,Table6[[#This Row],[20+ PRICE]]*Table6[[#This Row],[SHIP 3]],Table6[[#This Row],[PRICE]]*Table6[[#This Row],[SHIP 3]])</f>
        <v>0</v>
      </c>
      <c r="O104" s="74"/>
      <c r="Q104" s="23"/>
      <c r="R104" s="23"/>
      <c r="S104" s="23"/>
      <c r="T104" s="23"/>
      <c r="U104" s="76"/>
      <c r="V104" s="76"/>
      <c r="W104" s="78"/>
      <c r="X104" s="78"/>
    </row>
    <row r="105" spans="1:24" s="5" customFormat="1" ht="17.100000000000001" customHeight="1" x14ac:dyDescent="0.2">
      <c r="A105" s="24">
        <v>1814</v>
      </c>
      <c r="B105" s="41" t="s">
        <v>99</v>
      </c>
      <c r="C105" s="68"/>
      <c r="D105" s="42">
        <v>768284318142</v>
      </c>
      <c r="E105" s="43">
        <v>19.899999999999999</v>
      </c>
      <c r="F105" s="44">
        <v>18.5</v>
      </c>
      <c r="G105" s="45">
        <v>39.99</v>
      </c>
      <c r="H105" s="27"/>
      <c r="I105" s="13"/>
      <c r="J105" s="14"/>
      <c r="L105" s="73">
        <f>IF(Table6[[#This Row],[SHIP 1]]&gt;19,Table6[[#This Row],[20+ PRICE]]*Table6[[#This Row],[SHIP 1]],Table6[[#This Row],[PRICE]]*Table6[[#This Row],[SHIP 1]])</f>
        <v>0</v>
      </c>
      <c r="M105" s="73">
        <f>IF(Table6[[#This Row],[SHIP 2]]&gt;19,Table6[[#This Row],[20+ PRICE]]*Table6[[#This Row],[SHIP 2]],Table6[[#This Row],[PRICE]]*Table6[[#This Row],[SHIP 2]])</f>
        <v>0</v>
      </c>
      <c r="N105" s="73">
        <f>IF(Table6[[#This Row],[SHIP 3]]&gt;19,Table6[[#This Row],[20+ PRICE]]*Table6[[#This Row],[SHIP 3]],Table6[[#This Row],[PRICE]]*Table6[[#This Row],[SHIP 3]])</f>
        <v>0</v>
      </c>
      <c r="O105" s="73"/>
      <c r="Q105" s="23"/>
      <c r="R105" s="23"/>
      <c r="S105" s="23"/>
      <c r="T105" s="23"/>
      <c r="U105" s="76"/>
      <c r="V105" s="76"/>
      <c r="W105" s="78"/>
      <c r="X105" s="78"/>
    </row>
    <row r="106" spans="1:24" s="31" customFormat="1" ht="17.100000000000001" customHeight="1" x14ac:dyDescent="0.2">
      <c r="A106" s="46">
        <v>1815</v>
      </c>
      <c r="B106" s="47" t="s">
        <v>100</v>
      </c>
      <c r="C106" s="69"/>
      <c r="D106" s="48">
        <v>768284318159</v>
      </c>
      <c r="E106" s="52">
        <v>28.95</v>
      </c>
      <c r="F106" s="50">
        <v>27.5</v>
      </c>
      <c r="G106" s="53">
        <v>57.99</v>
      </c>
      <c r="H106" s="27"/>
      <c r="I106" s="13"/>
      <c r="J106" s="14"/>
      <c r="L106" s="73">
        <f>IF(Table6[[#This Row],[SHIP 1]]&gt;19,Table6[[#This Row],[20+ PRICE]]*Table6[[#This Row],[SHIP 1]],Table6[[#This Row],[PRICE]]*Table6[[#This Row],[SHIP 1]])</f>
        <v>0</v>
      </c>
      <c r="M106" s="73">
        <f>IF(Table6[[#This Row],[SHIP 2]]&gt;19,Table6[[#This Row],[20+ PRICE]]*Table6[[#This Row],[SHIP 2]],Table6[[#This Row],[PRICE]]*Table6[[#This Row],[SHIP 2]])</f>
        <v>0</v>
      </c>
      <c r="N106" s="73">
        <f>IF(Table6[[#This Row],[SHIP 3]]&gt;19,Table6[[#This Row],[20+ PRICE]]*Table6[[#This Row],[SHIP 3]],Table6[[#This Row],[PRICE]]*Table6[[#This Row],[SHIP 3]])</f>
        <v>0</v>
      </c>
      <c r="O106" s="74"/>
      <c r="Q106" s="23"/>
      <c r="R106" s="23"/>
      <c r="S106" s="23"/>
      <c r="T106" s="23"/>
      <c r="U106" s="76"/>
      <c r="V106" s="76"/>
      <c r="W106" s="78"/>
      <c r="X106" s="78"/>
    </row>
    <row r="107" spans="1:24" s="5" customFormat="1" ht="17.100000000000001" customHeight="1" x14ac:dyDescent="0.2">
      <c r="A107" s="24">
        <v>1900</v>
      </c>
      <c r="B107" s="41" t="s">
        <v>50</v>
      </c>
      <c r="C107" s="68"/>
      <c r="D107" s="42">
        <v>768284319002</v>
      </c>
      <c r="E107" s="43">
        <v>5</v>
      </c>
      <c r="F107" s="44">
        <v>4.5</v>
      </c>
      <c r="G107" s="45">
        <v>10.49</v>
      </c>
      <c r="H107" s="27"/>
      <c r="I107" s="13"/>
      <c r="J107" s="14"/>
      <c r="L107" s="73">
        <f>IF(Table6[[#This Row],[SHIP 1]]&gt;19,Table6[[#This Row],[20+ PRICE]]*Table6[[#This Row],[SHIP 1]],Table6[[#This Row],[PRICE]]*Table6[[#This Row],[SHIP 1]])</f>
        <v>0</v>
      </c>
      <c r="M107" s="73">
        <f>IF(Table6[[#This Row],[SHIP 2]]&gt;19,Table6[[#This Row],[20+ PRICE]]*Table6[[#This Row],[SHIP 2]],Table6[[#This Row],[PRICE]]*Table6[[#This Row],[SHIP 2]])</f>
        <v>0</v>
      </c>
      <c r="N107" s="73">
        <f>IF(Table6[[#This Row],[SHIP 3]]&gt;19,Table6[[#This Row],[20+ PRICE]]*Table6[[#This Row],[SHIP 3]],Table6[[#This Row],[PRICE]]*Table6[[#This Row],[SHIP 3]])</f>
        <v>0</v>
      </c>
      <c r="O107" s="73"/>
      <c r="Q107" s="23"/>
      <c r="R107" s="23"/>
      <c r="S107" s="23"/>
      <c r="T107" s="23"/>
      <c r="U107" s="76"/>
      <c r="V107" s="76"/>
      <c r="W107" s="78"/>
      <c r="X107" s="78"/>
    </row>
    <row r="108" spans="1:24" s="31" customFormat="1" ht="17.100000000000001" customHeight="1" x14ac:dyDescent="0.2">
      <c r="A108" s="46">
        <v>1901</v>
      </c>
      <c r="B108" s="47" t="s">
        <v>101</v>
      </c>
      <c r="C108" s="69"/>
      <c r="D108" s="48">
        <v>768284319019</v>
      </c>
      <c r="E108" s="52">
        <v>5.63</v>
      </c>
      <c r="F108" s="50">
        <v>5</v>
      </c>
      <c r="G108" s="53">
        <v>11.49</v>
      </c>
      <c r="H108" s="27"/>
      <c r="I108" s="13"/>
      <c r="J108" s="14"/>
      <c r="L108" s="73">
        <f>IF(Table6[[#This Row],[SHIP 1]]&gt;19,Table6[[#This Row],[20+ PRICE]]*Table6[[#This Row],[SHIP 1]],Table6[[#This Row],[PRICE]]*Table6[[#This Row],[SHIP 1]])</f>
        <v>0</v>
      </c>
      <c r="M108" s="73">
        <f>IF(Table6[[#This Row],[SHIP 2]]&gt;19,Table6[[#This Row],[20+ PRICE]]*Table6[[#This Row],[SHIP 2]],Table6[[#This Row],[PRICE]]*Table6[[#This Row],[SHIP 2]])</f>
        <v>0</v>
      </c>
      <c r="N108" s="73">
        <f>IF(Table6[[#This Row],[SHIP 3]]&gt;19,Table6[[#This Row],[20+ PRICE]]*Table6[[#This Row],[SHIP 3]],Table6[[#This Row],[PRICE]]*Table6[[#This Row],[SHIP 3]])</f>
        <v>0</v>
      </c>
      <c r="O108" s="74"/>
      <c r="Q108" s="23"/>
      <c r="R108" s="23"/>
      <c r="S108" s="23"/>
      <c r="T108" s="23"/>
      <c r="U108" s="76"/>
      <c r="V108" s="76"/>
      <c r="W108" s="78"/>
      <c r="X108" s="78"/>
    </row>
    <row r="109" spans="1:24" s="5" customFormat="1" ht="17.100000000000001" customHeight="1" x14ac:dyDescent="0.2">
      <c r="A109" s="24">
        <v>1902</v>
      </c>
      <c r="B109" s="41" t="s">
        <v>102</v>
      </c>
      <c r="C109" s="68"/>
      <c r="D109" s="42">
        <v>768284319026</v>
      </c>
      <c r="E109" s="43">
        <v>1.99</v>
      </c>
      <c r="F109" s="44">
        <v>1.85</v>
      </c>
      <c r="G109" s="45">
        <v>3.99</v>
      </c>
      <c r="H109" s="27"/>
      <c r="I109" s="13"/>
      <c r="J109" s="14"/>
      <c r="L109" s="73">
        <f>IF(Table6[[#This Row],[SHIP 1]]&gt;19,Table6[[#This Row],[20+ PRICE]]*Table6[[#This Row],[SHIP 1]],Table6[[#This Row],[PRICE]]*Table6[[#This Row],[SHIP 1]])</f>
        <v>0</v>
      </c>
      <c r="M109" s="73">
        <f>IF(Table6[[#This Row],[SHIP 2]]&gt;19,Table6[[#This Row],[20+ PRICE]]*Table6[[#This Row],[SHIP 2]],Table6[[#This Row],[PRICE]]*Table6[[#This Row],[SHIP 2]])</f>
        <v>0</v>
      </c>
      <c r="N109" s="73">
        <f>IF(Table6[[#This Row],[SHIP 3]]&gt;19,Table6[[#This Row],[20+ PRICE]]*Table6[[#This Row],[SHIP 3]],Table6[[#This Row],[PRICE]]*Table6[[#This Row],[SHIP 3]])</f>
        <v>0</v>
      </c>
      <c r="O109" s="73"/>
      <c r="Q109" s="23"/>
      <c r="R109" s="23"/>
      <c r="S109" s="23"/>
      <c r="T109" s="23"/>
      <c r="U109" s="76"/>
      <c r="V109" s="76"/>
      <c r="W109" s="78"/>
      <c r="X109" s="78"/>
    </row>
    <row r="110" spans="1:24" s="31" customFormat="1" ht="17.100000000000001" customHeight="1" x14ac:dyDescent="0.2">
      <c r="A110" s="46">
        <v>1903</v>
      </c>
      <c r="B110" s="47" t="s">
        <v>103</v>
      </c>
      <c r="C110" s="69"/>
      <c r="D110" s="48">
        <v>768284319033</v>
      </c>
      <c r="E110" s="52">
        <v>1.99</v>
      </c>
      <c r="F110" s="50">
        <v>1.85</v>
      </c>
      <c r="G110" s="53">
        <v>3.99</v>
      </c>
      <c r="H110" s="27"/>
      <c r="I110" s="13"/>
      <c r="J110" s="14"/>
      <c r="L110" s="73">
        <f>IF(Table6[[#This Row],[SHIP 1]]&gt;19,Table6[[#This Row],[20+ PRICE]]*Table6[[#This Row],[SHIP 1]],Table6[[#This Row],[PRICE]]*Table6[[#This Row],[SHIP 1]])</f>
        <v>0</v>
      </c>
      <c r="M110" s="73">
        <f>IF(Table6[[#This Row],[SHIP 2]]&gt;19,Table6[[#This Row],[20+ PRICE]]*Table6[[#This Row],[SHIP 2]],Table6[[#This Row],[PRICE]]*Table6[[#This Row],[SHIP 2]])</f>
        <v>0</v>
      </c>
      <c r="N110" s="73">
        <f>IF(Table6[[#This Row],[SHIP 3]]&gt;19,Table6[[#This Row],[20+ PRICE]]*Table6[[#This Row],[SHIP 3]],Table6[[#This Row],[PRICE]]*Table6[[#This Row],[SHIP 3]])</f>
        <v>0</v>
      </c>
      <c r="O110" s="74"/>
      <c r="Q110" s="23"/>
      <c r="R110" s="23"/>
      <c r="S110" s="23"/>
      <c r="T110" s="23"/>
      <c r="U110" s="76"/>
      <c r="V110" s="76"/>
      <c r="W110" s="78"/>
      <c r="X110" s="78"/>
    </row>
    <row r="111" spans="1:24" s="5" customFormat="1" ht="17.100000000000001" customHeight="1" x14ac:dyDescent="0.2">
      <c r="A111" s="24">
        <v>1905</v>
      </c>
      <c r="B111" s="41" t="s">
        <v>173</v>
      </c>
      <c r="C111" s="71" t="s">
        <v>194</v>
      </c>
      <c r="D111" s="42">
        <v>768284319057</v>
      </c>
      <c r="E111" s="43">
        <v>2.4900000000000002</v>
      </c>
      <c r="F111" s="44">
        <v>2.35</v>
      </c>
      <c r="G111" s="45">
        <v>5</v>
      </c>
      <c r="H111" s="27"/>
      <c r="I111" s="13"/>
      <c r="J111" s="14"/>
      <c r="L111" s="73">
        <f>IF(Table6[[#This Row],[SHIP 1]]&gt;19,Table6[[#This Row],[20+ PRICE]]*Table6[[#This Row],[SHIP 1]],Table6[[#This Row],[PRICE]]*Table6[[#This Row],[SHIP 1]])</f>
        <v>0</v>
      </c>
      <c r="M111" s="73">
        <f>IF(Table6[[#This Row],[SHIP 2]]&gt;19,Table6[[#This Row],[20+ PRICE]]*Table6[[#This Row],[SHIP 2]],Table6[[#This Row],[PRICE]]*Table6[[#This Row],[SHIP 2]])</f>
        <v>0</v>
      </c>
      <c r="N111" s="73">
        <f>IF(Table6[[#This Row],[SHIP 3]]&gt;19,Table6[[#This Row],[20+ PRICE]]*Table6[[#This Row],[SHIP 3]],Table6[[#This Row],[PRICE]]*Table6[[#This Row],[SHIP 3]])</f>
        <v>0</v>
      </c>
      <c r="O111" s="73"/>
      <c r="Q111" s="23"/>
      <c r="R111" s="23"/>
      <c r="S111" s="23"/>
      <c r="T111" s="23"/>
      <c r="U111" s="76"/>
      <c r="V111" s="76"/>
      <c r="W111" s="78"/>
      <c r="X111" s="78"/>
    </row>
    <row r="112" spans="1:24" s="31" customFormat="1" ht="17.100000000000001" customHeight="1" x14ac:dyDescent="0.2">
      <c r="A112" s="46">
        <v>1906</v>
      </c>
      <c r="B112" s="47" t="s">
        <v>104</v>
      </c>
      <c r="C112" s="69"/>
      <c r="D112" s="48">
        <v>768284319064</v>
      </c>
      <c r="E112" s="52">
        <v>3.95</v>
      </c>
      <c r="F112" s="50">
        <v>3.5</v>
      </c>
      <c r="G112" s="53">
        <v>7.99</v>
      </c>
      <c r="H112" s="27"/>
      <c r="I112" s="13"/>
      <c r="J112" s="14"/>
      <c r="L112" s="73">
        <f>IF(Table6[[#This Row],[SHIP 1]]&gt;19,Table6[[#This Row],[20+ PRICE]]*Table6[[#This Row],[SHIP 1]],Table6[[#This Row],[PRICE]]*Table6[[#This Row],[SHIP 1]])</f>
        <v>0</v>
      </c>
      <c r="M112" s="73">
        <f>IF(Table6[[#This Row],[SHIP 2]]&gt;19,Table6[[#This Row],[20+ PRICE]]*Table6[[#This Row],[SHIP 2]],Table6[[#This Row],[PRICE]]*Table6[[#This Row],[SHIP 2]])</f>
        <v>0</v>
      </c>
      <c r="N112" s="73">
        <f>IF(Table6[[#This Row],[SHIP 3]]&gt;19,Table6[[#This Row],[20+ PRICE]]*Table6[[#This Row],[SHIP 3]],Table6[[#This Row],[PRICE]]*Table6[[#This Row],[SHIP 3]])</f>
        <v>0</v>
      </c>
      <c r="O112" s="74"/>
      <c r="Q112" s="23"/>
      <c r="R112" s="23"/>
      <c r="S112" s="23"/>
      <c r="T112" s="23"/>
      <c r="U112" s="76"/>
      <c r="V112" s="76"/>
      <c r="W112" s="78"/>
      <c r="X112" s="78"/>
    </row>
    <row r="113" spans="1:24" s="5" customFormat="1" ht="17.100000000000001" customHeight="1" x14ac:dyDescent="0.2">
      <c r="A113" s="24">
        <v>1909</v>
      </c>
      <c r="B113" s="41" t="s">
        <v>105</v>
      </c>
      <c r="C113" s="68"/>
      <c r="D113" s="42">
        <v>768284319095</v>
      </c>
      <c r="E113" s="43">
        <v>4.4400000000000004</v>
      </c>
      <c r="F113" s="44">
        <v>4.1500000000000004</v>
      </c>
      <c r="G113" s="45">
        <v>8.89</v>
      </c>
      <c r="H113" s="27"/>
      <c r="I113" s="13"/>
      <c r="J113" s="14"/>
      <c r="L113" s="73">
        <f>IF(Table6[[#This Row],[SHIP 1]]&gt;19,Table6[[#This Row],[20+ PRICE]]*Table6[[#This Row],[SHIP 1]],Table6[[#This Row],[PRICE]]*Table6[[#This Row],[SHIP 1]])</f>
        <v>0</v>
      </c>
      <c r="M113" s="73">
        <f>IF(Table6[[#This Row],[SHIP 2]]&gt;19,Table6[[#This Row],[20+ PRICE]]*Table6[[#This Row],[SHIP 2]],Table6[[#This Row],[PRICE]]*Table6[[#This Row],[SHIP 2]])</f>
        <v>0</v>
      </c>
      <c r="N113" s="73">
        <f>IF(Table6[[#This Row],[SHIP 3]]&gt;19,Table6[[#This Row],[20+ PRICE]]*Table6[[#This Row],[SHIP 3]],Table6[[#This Row],[PRICE]]*Table6[[#This Row],[SHIP 3]])</f>
        <v>0</v>
      </c>
      <c r="O113" s="73"/>
      <c r="Q113" s="23"/>
      <c r="R113" s="23"/>
      <c r="S113" s="23"/>
      <c r="T113" s="23"/>
      <c r="U113" s="76"/>
      <c r="V113" s="76"/>
      <c r="W113" s="78"/>
      <c r="X113" s="78"/>
    </row>
    <row r="114" spans="1:24" s="31" customFormat="1" ht="17.100000000000001" customHeight="1" x14ac:dyDescent="0.2">
      <c r="A114" s="46">
        <v>1910</v>
      </c>
      <c r="B114" s="47" t="s">
        <v>106</v>
      </c>
      <c r="C114" s="69"/>
      <c r="D114" s="48">
        <v>768284319101</v>
      </c>
      <c r="E114" s="52">
        <v>2.4900000000000002</v>
      </c>
      <c r="F114" s="50">
        <v>2.35</v>
      </c>
      <c r="G114" s="53">
        <v>4.99</v>
      </c>
      <c r="H114" s="27"/>
      <c r="I114" s="13"/>
      <c r="J114" s="14"/>
      <c r="L114" s="73">
        <f>IF(Table6[[#This Row],[SHIP 1]]&gt;19,Table6[[#This Row],[20+ PRICE]]*Table6[[#This Row],[SHIP 1]],Table6[[#This Row],[PRICE]]*Table6[[#This Row],[SHIP 1]])</f>
        <v>0</v>
      </c>
      <c r="M114" s="73">
        <f>IF(Table6[[#This Row],[SHIP 2]]&gt;19,Table6[[#This Row],[20+ PRICE]]*Table6[[#This Row],[SHIP 2]],Table6[[#This Row],[PRICE]]*Table6[[#This Row],[SHIP 2]])</f>
        <v>0</v>
      </c>
      <c r="N114" s="73">
        <f>IF(Table6[[#This Row],[SHIP 3]]&gt;19,Table6[[#This Row],[20+ PRICE]]*Table6[[#This Row],[SHIP 3]],Table6[[#This Row],[PRICE]]*Table6[[#This Row],[SHIP 3]])</f>
        <v>0</v>
      </c>
      <c r="O114" s="74"/>
      <c r="Q114" s="23"/>
      <c r="R114" s="23"/>
      <c r="S114" s="23"/>
      <c r="T114" s="23"/>
      <c r="U114" s="76"/>
      <c r="V114" s="76"/>
      <c r="W114" s="78"/>
      <c r="X114" s="78"/>
    </row>
    <row r="115" spans="1:24" s="5" customFormat="1" ht="17.100000000000001" customHeight="1" x14ac:dyDescent="0.2">
      <c r="A115" s="24">
        <v>1911</v>
      </c>
      <c r="B115" s="41" t="s">
        <v>107</v>
      </c>
      <c r="C115" s="68"/>
      <c r="D115" s="42">
        <v>768284319118</v>
      </c>
      <c r="E115" s="43">
        <v>10.97</v>
      </c>
      <c r="F115" s="44">
        <v>10.199999999999999</v>
      </c>
      <c r="G115" s="45">
        <v>21.99</v>
      </c>
      <c r="H115" s="27"/>
      <c r="I115" s="13"/>
      <c r="J115" s="14"/>
      <c r="L115" s="73">
        <f>IF(Table6[[#This Row],[SHIP 1]]&gt;19,Table6[[#This Row],[20+ PRICE]]*Table6[[#This Row],[SHIP 1]],Table6[[#This Row],[PRICE]]*Table6[[#This Row],[SHIP 1]])</f>
        <v>0</v>
      </c>
      <c r="M115" s="73">
        <f>IF(Table6[[#This Row],[SHIP 2]]&gt;19,Table6[[#This Row],[20+ PRICE]]*Table6[[#This Row],[SHIP 2]],Table6[[#This Row],[PRICE]]*Table6[[#This Row],[SHIP 2]])</f>
        <v>0</v>
      </c>
      <c r="N115" s="73">
        <f>IF(Table6[[#This Row],[SHIP 3]]&gt;19,Table6[[#This Row],[20+ PRICE]]*Table6[[#This Row],[SHIP 3]],Table6[[#This Row],[PRICE]]*Table6[[#This Row],[SHIP 3]])</f>
        <v>0</v>
      </c>
      <c r="O115" s="73"/>
      <c r="Q115" s="23"/>
      <c r="R115" s="23"/>
      <c r="S115" s="23"/>
      <c r="T115" s="23"/>
      <c r="U115" s="76"/>
      <c r="V115" s="76"/>
      <c r="W115" s="78"/>
      <c r="X115" s="78"/>
    </row>
    <row r="116" spans="1:24" s="31" customFormat="1" ht="17.100000000000001" customHeight="1" x14ac:dyDescent="0.2">
      <c r="A116" s="46">
        <v>1912</v>
      </c>
      <c r="B116" s="47" t="s">
        <v>108</v>
      </c>
      <c r="C116" s="69"/>
      <c r="D116" s="48">
        <v>768284319125</v>
      </c>
      <c r="E116" s="52">
        <v>3.77</v>
      </c>
      <c r="F116" s="50">
        <v>3.49</v>
      </c>
      <c r="G116" s="53">
        <v>7.59</v>
      </c>
      <c r="H116" s="27"/>
      <c r="I116" s="13"/>
      <c r="J116" s="14"/>
      <c r="L116" s="73">
        <f>IF(Table6[[#This Row],[SHIP 1]]&gt;19,Table6[[#This Row],[20+ PRICE]]*Table6[[#This Row],[SHIP 1]],Table6[[#This Row],[PRICE]]*Table6[[#This Row],[SHIP 1]])</f>
        <v>0</v>
      </c>
      <c r="M116" s="73">
        <f>IF(Table6[[#This Row],[SHIP 2]]&gt;19,Table6[[#This Row],[20+ PRICE]]*Table6[[#This Row],[SHIP 2]],Table6[[#This Row],[PRICE]]*Table6[[#This Row],[SHIP 2]])</f>
        <v>0</v>
      </c>
      <c r="N116" s="73">
        <f>IF(Table6[[#This Row],[SHIP 3]]&gt;19,Table6[[#This Row],[20+ PRICE]]*Table6[[#This Row],[SHIP 3]],Table6[[#This Row],[PRICE]]*Table6[[#This Row],[SHIP 3]])</f>
        <v>0</v>
      </c>
      <c r="O116" s="74"/>
      <c r="Q116" s="23"/>
      <c r="R116" s="23"/>
      <c r="S116" s="23"/>
      <c r="T116" s="23"/>
      <c r="U116" s="76"/>
      <c r="V116" s="76"/>
      <c r="W116" s="78"/>
      <c r="X116" s="78"/>
    </row>
    <row r="117" spans="1:24" s="5" customFormat="1" ht="17.100000000000001" customHeight="1" x14ac:dyDescent="0.2">
      <c r="A117" s="24">
        <v>1916</v>
      </c>
      <c r="B117" s="41" t="s">
        <v>109</v>
      </c>
      <c r="C117" s="68"/>
      <c r="D117" s="42">
        <v>768284319163</v>
      </c>
      <c r="E117" s="43">
        <v>3.32</v>
      </c>
      <c r="F117" s="44">
        <v>3.1</v>
      </c>
      <c r="G117" s="45">
        <v>6.69</v>
      </c>
      <c r="H117" s="27"/>
      <c r="I117" s="13"/>
      <c r="J117" s="14"/>
      <c r="L117" s="73">
        <f>IF(Table6[[#This Row],[SHIP 1]]&gt;19,Table6[[#This Row],[20+ PRICE]]*Table6[[#This Row],[SHIP 1]],Table6[[#This Row],[PRICE]]*Table6[[#This Row],[SHIP 1]])</f>
        <v>0</v>
      </c>
      <c r="M117" s="73">
        <f>IF(Table6[[#This Row],[SHIP 2]]&gt;19,Table6[[#This Row],[20+ PRICE]]*Table6[[#This Row],[SHIP 2]],Table6[[#This Row],[PRICE]]*Table6[[#This Row],[SHIP 2]])</f>
        <v>0</v>
      </c>
      <c r="N117" s="73">
        <f>IF(Table6[[#This Row],[SHIP 3]]&gt;19,Table6[[#This Row],[20+ PRICE]]*Table6[[#This Row],[SHIP 3]],Table6[[#This Row],[PRICE]]*Table6[[#This Row],[SHIP 3]])</f>
        <v>0</v>
      </c>
      <c r="O117" s="73"/>
      <c r="Q117" s="23"/>
      <c r="R117" s="23"/>
      <c r="S117" s="23"/>
      <c r="T117" s="23"/>
      <c r="U117" s="76"/>
      <c r="V117" s="76"/>
      <c r="W117" s="78"/>
      <c r="X117" s="78"/>
    </row>
    <row r="118" spans="1:24" s="31" customFormat="1" ht="17.100000000000001" customHeight="1" x14ac:dyDescent="0.2">
      <c r="A118" s="46">
        <v>1917</v>
      </c>
      <c r="B118" s="47" t="s">
        <v>110</v>
      </c>
      <c r="C118" s="69"/>
      <c r="D118" s="48">
        <v>768284319170</v>
      </c>
      <c r="E118" s="52">
        <v>3.85</v>
      </c>
      <c r="F118" s="50">
        <v>3.7</v>
      </c>
      <c r="G118" s="53">
        <v>7.75</v>
      </c>
      <c r="H118" s="27"/>
      <c r="I118" s="13"/>
      <c r="J118" s="14"/>
      <c r="L118" s="73">
        <f>IF(Table6[[#This Row],[SHIP 1]]&gt;19,Table6[[#This Row],[20+ PRICE]]*Table6[[#This Row],[SHIP 1]],Table6[[#This Row],[PRICE]]*Table6[[#This Row],[SHIP 1]])</f>
        <v>0</v>
      </c>
      <c r="M118" s="73">
        <f>IF(Table6[[#This Row],[SHIP 2]]&gt;19,Table6[[#This Row],[20+ PRICE]]*Table6[[#This Row],[SHIP 2]],Table6[[#This Row],[PRICE]]*Table6[[#This Row],[SHIP 2]])</f>
        <v>0</v>
      </c>
      <c r="N118" s="73">
        <f>IF(Table6[[#This Row],[SHIP 3]]&gt;19,Table6[[#This Row],[20+ PRICE]]*Table6[[#This Row],[SHIP 3]],Table6[[#This Row],[PRICE]]*Table6[[#This Row],[SHIP 3]])</f>
        <v>0</v>
      </c>
      <c r="O118" s="74"/>
      <c r="Q118" s="23"/>
      <c r="R118" s="23"/>
      <c r="S118" s="23"/>
      <c r="T118" s="23"/>
      <c r="U118" s="76"/>
      <c r="V118" s="76"/>
      <c r="W118" s="78"/>
      <c r="X118" s="78"/>
    </row>
    <row r="119" spans="1:24" s="5" customFormat="1" ht="17.100000000000001" customHeight="1" x14ac:dyDescent="0.2">
      <c r="A119" s="24">
        <v>1918</v>
      </c>
      <c r="B119" s="41" t="s">
        <v>111</v>
      </c>
      <c r="C119" s="68"/>
      <c r="D119" s="42">
        <v>768284319187</v>
      </c>
      <c r="E119" s="43">
        <v>3.09</v>
      </c>
      <c r="F119" s="44">
        <v>2.85</v>
      </c>
      <c r="G119" s="45">
        <v>6.19</v>
      </c>
      <c r="H119" s="27"/>
      <c r="I119" s="13"/>
      <c r="J119" s="14"/>
      <c r="L119" s="73">
        <f>IF(Table6[[#This Row],[SHIP 1]]&gt;19,Table6[[#This Row],[20+ PRICE]]*Table6[[#This Row],[SHIP 1]],Table6[[#This Row],[PRICE]]*Table6[[#This Row],[SHIP 1]])</f>
        <v>0</v>
      </c>
      <c r="M119" s="73">
        <f>IF(Table6[[#This Row],[SHIP 2]]&gt;19,Table6[[#This Row],[20+ PRICE]]*Table6[[#This Row],[SHIP 2]],Table6[[#This Row],[PRICE]]*Table6[[#This Row],[SHIP 2]])</f>
        <v>0</v>
      </c>
      <c r="N119" s="73">
        <f>IF(Table6[[#This Row],[SHIP 3]]&gt;19,Table6[[#This Row],[20+ PRICE]]*Table6[[#This Row],[SHIP 3]],Table6[[#This Row],[PRICE]]*Table6[[#This Row],[SHIP 3]])</f>
        <v>0</v>
      </c>
      <c r="O119" s="73"/>
      <c r="Q119" s="23"/>
      <c r="R119" s="23"/>
      <c r="S119" s="23"/>
      <c r="T119" s="23"/>
      <c r="U119" s="76"/>
      <c r="V119" s="76"/>
      <c r="W119" s="78"/>
      <c r="X119" s="78"/>
    </row>
    <row r="120" spans="1:24" s="31" customFormat="1" ht="17.100000000000001" customHeight="1" x14ac:dyDescent="0.2">
      <c r="A120" s="46">
        <v>1922</v>
      </c>
      <c r="B120" s="47" t="s">
        <v>112</v>
      </c>
      <c r="C120" s="69"/>
      <c r="D120" s="48">
        <v>768284319224</v>
      </c>
      <c r="E120" s="52">
        <v>10.41</v>
      </c>
      <c r="F120" s="50">
        <v>10</v>
      </c>
      <c r="G120" s="53">
        <v>20.99</v>
      </c>
      <c r="H120" s="27"/>
      <c r="I120" s="13"/>
      <c r="J120" s="14"/>
      <c r="L120" s="73">
        <f>IF(Table6[[#This Row],[SHIP 1]]&gt;19,Table6[[#This Row],[20+ PRICE]]*Table6[[#This Row],[SHIP 1]],Table6[[#This Row],[PRICE]]*Table6[[#This Row],[SHIP 1]])</f>
        <v>0</v>
      </c>
      <c r="M120" s="73">
        <f>IF(Table6[[#This Row],[SHIP 2]]&gt;19,Table6[[#This Row],[20+ PRICE]]*Table6[[#This Row],[SHIP 2]],Table6[[#This Row],[PRICE]]*Table6[[#This Row],[SHIP 2]])</f>
        <v>0</v>
      </c>
      <c r="N120" s="73">
        <f>IF(Table6[[#This Row],[SHIP 3]]&gt;19,Table6[[#This Row],[20+ PRICE]]*Table6[[#This Row],[SHIP 3]],Table6[[#This Row],[PRICE]]*Table6[[#This Row],[SHIP 3]])</f>
        <v>0</v>
      </c>
      <c r="O120" s="74"/>
      <c r="Q120" s="23"/>
      <c r="R120" s="23"/>
      <c r="S120" s="23"/>
      <c r="T120" s="23"/>
      <c r="U120" s="76"/>
      <c r="V120" s="76"/>
      <c r="W120" s="78"/>
      <c r="X120" s="78"/>
    </row>
    <row r="121" spans="1:24" s="5" customFormat="1" ht="17.100000000000001" customHeight="1" x14ac:dyDescent="0.2">
      <c r="A121" s="24">
        <v>1923</v>
      </c>
      <c r="B121" s="41" t="s">
        <v>113</v>
      </c>
      <c r="C121" s="68"/>
      <c r="D121" s="42">
        <v>768284319231</v>
      </c>
      <c r="E121" s="43">
        <v>3.09</v>
      </c>
      <c r="F121" s="44">
        <v>2.85</v>
      </c>
      <c r="G121" s="45">
        <v>6.19</v>
      </c>
      <c r="H121" s="27"/>
      <c r="I121" s="13"/>
      <c r="J121" s="14"/>
      <c r="L121" s="73">
        <f>IF(Table6[[#This Row],[SHIP 1]]&gt;19,Table6[[#This Row],[20+ PRICE]]*Table6[[#This Row],[SHIP 1]],Table6[[#This Row],[PRICE]]*Table6[[#This Row],[SHIP 1]])</f>
        <v>0</v>
      </c>
      <c r="M121" s="73">
        <f>IF(Table6[[#This Row],[SHIP 2]]&gt;19,Table6[[#This Row],[20+ PRICE]]*Table6[[#This Row],[SHIP 2]],Table6[[#This Row],[PRICE]]*Table6[[#This Row],[SHIP 2]])</f>
        <v>0</v>
      </c>
      <c r="N121" s="73">
        <f>IF(Table6[[#This Row],[SHIP 3]]&gt;19,Table6[[#This Row],[20+ PRICE]]*Table6[[#This Row],[SHIP 3]],Table6[[#This Row],[PRICE]]*Table6[[#This Row],[SHIP 3]])</f>
        <v>0</v>
      </c>
      <c r="O121" s="73"/>
      <c r="Q121" s="23"/>
      <c r="R121" s="23"/>
      <c r="S121" s="23"/>
      <c r="T121" s="23"/>
      <c r="U121" s="76"/>
      <c r="V121" s="76"/>
      <c r="W121" s="78"/>
      <c r="X121" s="78"/>
    </row>
    <row r="122" spans="1:24" s="31" customFormat="1" ht="17.100000000000001" customHeight="1" x14ac:dyDescent="0.2">
      <c r="A122" s="46">
        <v>1924</v>
      </c>
      <c r="B122" s="47" t="s">
        <v>114</v>
      </c>
      <c r="C122" s="69"/>
      <c r="D122" s="48">
        <v>768284319248</v>
      </c>
      <c r="E122" s="52">
        <v>8.61</v>
      </c>
      <c r="F122" s="50">
        <v>8.1999999999999993</v>
      </c>
      <c r="G122" s="53">
        <v>17.25</v>
      </c>
      <c r="H122" s="27"/>
      <c r="I122" s="13"/>
      <c r="J122" s="14"/>
      <c r="L122" s="73">
        <f>IF(Table6[[#This Row],[SHIP 1]]&gt;19,Table6[[#This Row],[20+ PRICE]]*Table6[[#This Row],[SHIP 1]],Table6[[#This Row],[PRICE]]*Table6[[#This Row],[SHIP 1]])</f>
        <v>0</v>
      </c>
      <c r="M122" s="73">
        <f>IF(Table6[[#This Row],[SHIP 2]]&gt;19,Table6[[#This Row],[20+ PRICE]]*Table6[[#This Row],[SHIP 2]],Table6[[#This Row],[PRICE]]*Table6[[#This Row],[SHIP 2]])</f>
        <v>0</v>
      </c>
      <c r="N122" s="73">
        <f>IF(Table6[[#This Row],[SHIP 3]]&gt;19,Table6[[#This Row],[20+ PRICE]]*Table6[[#This Row],[SHIP 3]],Table6[[#This Row],[PRICE]]*Table6[[#This Row],[SHIP 3]])</f>
        <v>0</v>
      </c>
      <c r="O122" s="74"/>
      <c r="Q122" s="23"/>
      <c r="R122" s="23"/>
      <c r="S122" s="23"/>
      <c r="T122" s="23"/>
      <c r="U122" s="76"/>
      <c r="V122" s="76"/>
      <c r="W122" s="78"/>
      <c r="X122" s="78"/>
    </row>
    <row r="123" spans="1:24" s="5" customFormat="1" ht="17.100000000000001" customHeight="1" x14ac:dyDescent="0.2">
      <c r="A123" s="24">
        <v>1925</v>
      </c>
      <c r="B123" s="41" t="s">
        <v>115</v>
      </c>
      <c r="C123" s="68"/>
      <c r="D123" s="42">
        <v>768284319255</v>
      </c>
      <c r="E123" s="43">
        <v>1.45</v>
      </c>
      <c r="F123" s="44">
        <v>1.4</v>
      </c>
      <c r="G123" s="45">
        <v>2.99</v>
      </c>
      <c r="H123" s="27"/>
      <c r="I123" s="13"/>
      <c r="J123" s="14"/>
      <c r="L123" s="73">
        <f>IF(Table6[[#This Row],[SHIP 1]]&gt;19,Table6[[#This Row],[20+ PRICE]]*Table6[[#This Row],[SHIP 1]],Table6[[#This Row],[PRICE]]*Table6[[#This Row],[SHIP 1]])</f>
        <v>0</v>
      </c>
      <c r="M123" s="73">
        <f>IF(Table6[[#This Row],[SHIP 2]]&gt;19,Table6[[#This Row],[20+ PRICE]]*Table6[[#This Row],[SHIP 2]],Table6[[#This Row],[PRICE]]*Table6[[#This Row],[SHIP 2]])</f>
        <v>0</v>
      </c>
      <c r="N123" s="73">
        <f>IF(Table6[[#This Row],[SHIP 3]]&gt;19,Table6[[#This Row],[20+ PRICE]]*Table6[[#This Row],[SHIP 3]],Table6[[#This Row],[PRICE]]*Table6[[#This Row],[SHIP 3]])</f>
        <v>0</v>
      </c>
      <c r="O123" s="73"/>
      <c r="Q123" s="23"/>
      <c r="R123" s="23"/>
      <c r="S123" s="23"/>
      <c r="T123" s="23"/>
      <c r="U123" s="76"/>
      <c r="V123" s="76"/>
      <c r="W123" s="78"/>
      <c r="X123" s="78"/>
    </row>
    <row r="124" spans="1:24" s="31" customFormat="1" ht="17.100000000000001" customHeight="1" x14ac:dyDescent="0.2">
      <c r="A124" s="46">
        <v>1926</v>
      </c>
      <c r="B124" s="47" t="s">
        <v>116</v>
      </c>
      <c r="C124" s="69"/>
      <c r="D124" s="48">
        <v>768284319262</v>
      </c>
      <c r="E124" s="52">
        <v>16.03</v>
      </c>
      <c r="F124" s="50">
        <v>15.75</v>
      </c>
      <c r="G124" s="53">
        <v>32.49</v>
      </c>
      <c r="H124" s="27"/>
      <c r="I124" s="13"/>
      <c r="J124" s="14"/>
      <c r="L124" s="73">
        <f>IF(Table6[[#This Row],[SHIP 1]]&gt;19,Table6[[#This Row],[20+ PRICE]]*Table6[[#This Row],[SHIP 1]],Table6[[#This Row],[PRICE]]*Table6[[#This Row],[SHIP 1]])</f>
        <v>0</v>
      </c>
      <c r="M124" s="73">
        <f>IF(Table6[[#This Row],[SHIP 2]]&gt;19,Table6[[#This Row],[20+ PRICE]]*Table6[[#This Row],[SHIP 2]],Table6[[#This Row],[PRICE]]*Table6[[#This Row],[SHIP 2]])</f>
        <v>0</v>
      </c>
      <c r="N124" s="73">
        <f>IF(Table6[[#This Row],[SHIP 3]]&gt;19,Table6[[#This Row],[20+ PRICE]]*Table6[[#This Row],[SHIP 3]],Table6[[#This Row],[PRICE]]*Table6[[#This Row],[SHIP 3]])</f>
        <v>0</v>
      </c>
      <c r="O124" s="74"/>
      <c r="Q124" s="23"/>
      <c r="R124" s="23"/>
      <c r="S124" s="23"/>
      <c r="T124" s="23"/>
      <c r="U124" s="76"/>
      <c r="V124" s="76"/>
      <c r="W124" s="78"/>
      <c r="X124" s="78"/>
    </row>
    <row r="125" spans="1:24" s="5" customFormat="1" ht="17.100000000000001" customHeight="1" x14ac:dyDescent="0.2">
      <c r="A125" s="24">
        <v>1927</v>
      </c>
      <c r="B125" s="41" t="s">
        <v>117</v>
      </c>
      <c r="C125" s="68"/>
      <c r="D125" s="42">
        <v>768284319279</v>
      </c>
      <c r="E125" s="43">
        <v>9.2799999999999994</v>
      </c>
      <c r="F125" s="44">
        <v>9.0500000000000007</v>
      </c>
      <c r="G125" s="45">
        <v>18.989999999999998</v>
      </c>
      <c r="H125" s="27"/>
      <c r="I125" s="13"/>
      <c r="J125" s="14"/>
      <c r="L125" s="73">
        <f>IF(Table6[[#This Row],[SHIP 1]]&gt;19,Table6[[#This Row],[20+ PRICE]]*Table6[[#This Row],[SHIP 1]],Table6[[#This Row],[PRICE]]*Table6[[#This Row],[SHIP 1]])</f>
        <v>0</v>
      </c>
      <c r="M125" s="73">
        <f>IF(Table6[[#This Row],[SHIP 2]]&gt;19,Table6[[#This Row],[20+ PRICE]]*Table6[[#This Row],[SHIP 2]],Table6[[#This Row],[PRICE]]*Table6[[#This Row],[SHIP 2]])</f>
        <v>0</v>
      </c>
      <c r="N125" s="73">
        <f>IF(Table6[[#This Row],[SHIP 3]]&gt;19,Table6[[#This Row],[20+ PRICE]]*Table6[[#This Row],[SHIP 3]],Table6[[#This Row],[PRICE]]*Table6[[#This Row],[SHIP 3]])</f>
        <v>0</v>
      </c>
      <c r="O125" s="73"/>
      <c r="Q125" s="23"/>
      <c r="R125" s="23"/>
      <c r="S125" s="23"/>
      <c r="T125" s="23"/>
      <c r="U125" s="76"/>
      <c r="V125" s="76"/>
      <c r="W125" s="78"/>
      <c r="X125" s="78"/>
    </row>
    <row r="126" spans="1:24" s="31" customFormat="1" ht="17.100000000000001" customHeight="1" x14ac:dyDescent="0.2">
      <c r="A126" s="46">
        <v>1928</v>
      </c>
      <c r="B126" s="47" t="s">
        <v>118</v>
      </c>
      <c r="C126" s="69"/>
      <c r="D126" s="48">
        <v>768284319286</v>
      </c>
      <c r="E126" s="52">
        <v>3.19</v>
      </c>
      <c r="F126" s="50">
        <v>3.11</v>
      </c>
      <c r="G126" s="53">
        <v>6.49</v>
      </c>
      <c r="H126" s="27"/>
      <c r="I126" s="13"/>
      <c r="J126" s="14"/>
      <c r="L126" s="73">
        <f>IF(Table6[[#This Row],[SHIP 1]]&gt;19,Table6[[#This Row],[20+ PRICE]]*Table6[[#This Row],[SHIP 1]],Table6[[#This Row],[PRICE]]*Table6[[#This Row],[SHIP 1]])</f>
        <v>0</v>
      </c>
      <c r="M126" s="73">
        <f>IF(Table6[[#This Row],[SHIP 2]]&gt;19,Table6[[#This Row],[20+ PRICE]]*Table6[[#This Row],[SHIP 2]],Table6[[#This Row],[PRICE]]*Table6[[#This Row],[SHIP 2]])</f>
        <v>0</v>
      </c>
      <c r="N126" s="73">
        <f>IF(Table6[[#This Row],[SHIP 3]]&gt;19,Table6[[#This Row],[20+ PRICE]]*Table6[[#This Row],[SHIP 3]],Table6[[#This Row],[PRICE]]*Table6[[#This Row],[SHIP 3]])</f>
        <v>0</v>
      </c>
      <c r="O126" s="74"/>
      <c r="Q126" s="23"/>
      <c r="R126" s="23"/>
      <c r="S126" s="23"/>
      <c r="T126" s="23"/>
      <c r="U126" s="76"/>
      <c r="V126" s="76"/>
      <c r="W126" s="78"/>
      <c r="X126" s="78"/>
    </row>
    <row r="127" spans="1:24" s="5" customFormat="1" ht="17.100000000000001" customHeight="1" x14ac:dyDescent="0.2">
      <c r="A127" s="24">
        <v>1929</v>
      </c>
      <c r="B127" s="41" t="s">
        <v>119</v>
      </c>
      <c r="C127" s="68"/>
      <c r="D127" s="42">
        <v>768284319293</v>
      </c>
      <c r="E127" s="43">
        <v>26.94</v>
      </c>
      <c r="F127" s="44">
        <v>25</v>
      </c>
      <c r="G127" s="45">
        <v>53.99</v>
      </c>
      <c r="H127" s="27"/>
      <c r="I127" s="13"/>
      <c r="J127" s="14"/>
      <c r="L127" s="73">
        <f>IF(Table6[[#This Row],[SHIP 1]]&gt;19,Table6[[#This Row],[20+ PRICE]]*Table6[[#This Row],[SHIP 1]],Table6[[#This Row],[PRICE]]*Table6[[#This Row],[SHIP 1]])</f>
        <v>0</v>
      </c>
      <c r="M127" s="73">
        <f>IF(Table6[[#This Row],[SHIP 2]]&gt;19,Table6[[#This Row],[20+ PRICE]]*Table6[[#This Row],[SHIP 2]],Table6[[#This Row],[PRICE]]*Table6[[#This Row],[SHIP 2]])</f>
        <v>0</v>
      </c>
      <c r="N127" s="73">
        <f>IF(Table6[[#This Row],[SHIP 3]]&gt;19,Table6[[#This Row],[20+ PRICE]]*Table6[[#This Row],[SHIP 3]],Table6[[#This Row],[PRICE]]*Table6[[#This Row],[SHIP 3]])</f>
        <v>0</v>
      </c>
      <c r="O127" s="73"/>
      <c r="Q127" s="23"/>
      <c r="R127" s="23"/>
      <c r="S127" s="23"/>
      <c r="T127" s="23"/>
      <c r="U127" s="76"/>
      <c r="V127" s="76"/>
      <c r="W127" s="78"/>
      <c r="X127" s="78"/>
    </row>
    <row r="128" spans="1:24" s="31" customFormat="1" ht="17.100000000000001" customHeight="1" x14ac:dyDescent="0.2">
      <c r="A128" s="46">
        <v>1930</v>
      </c>
      <c r="B128" s="47" t="s">
        <v>120</v>
      </c>
      <c r="C128" s="69"/>
      <c r="D128" s="48">
        <v>768284319309</v>
      </c>
      <c r="E128" s="52">
        <v>5.91</v>
      </c>
      <c r="F128" s="50">
        <v>5.6</v>
      </c>
      <c r="G128" s="53">
        <v>11.89</v>
      </c>
      <c r="H128" s="27"/>
      <c r="I128" s="13"/>
      <c r="J128" s="14"/>
      <c r="L128" s="73">
        <f>IF(Table6[[#This Row],[SHIP 1]]&gt;19,Table6[[#This Row],[20+ PRICE]]*Table6[[#This Row],[SHIP 1]],Table6[[#This Row],[PRICE]]*Table6[[#This Row],[SHIP 1]])</f>
        <v>0</v>
      </c>
      <c r="M128" s="73">
        <f>IF(Table6[[#This Row],[SHIP 2]]&gt;19,Table6[[#This Row],[20+ PRICE]]*Table6[[#This Row],[SHIP 2]],Table6[[#This Row],[PRICE]]*Table6[[#This Row],[SHIP 2]])</f>
        <v>0</v>
      </c>
      <c r="N128" s="73">
        <f>IF(Table6[[#This Row],[SHIP 3]]&gt;19,Table6[[#This Row],[20+ PRICE]]*Table6[[#This Row],[SHIP 3]],Table6[[#This Row],[PRICE]]*Table6[[#This Row],[SHIP 3]])</f>
        <v>0</v>
      </c>
      <c r="O128" s="74"/>
      <c r="Q128" s="23"/>
      <c r="R128" s="23"/>
      <c r="S128" s="23"/>
      <c r="T128" s="23"/>
      <c r="U128" s="76"/>
      <c r="V128" s="76"/>
      <c r="W128" s="78"/>
      <c r="X128" s="78"/>
    </row>
    <row r="129" spans="1:24" s="5" customFormat="1" ht="17.100000000000001" customHeight="1" x14ac:dyDescent="0.2">
      <c r="A129" s="24">
        <v>1931</v>
      </c>
      <c r="B129" s="41" t="s">
        <v>121</v>
      </c>
      <c r="C129" s="68"/>
      <c r="D129" s="42">
        <v>768284319316</v>
      </c>
      <c r="E129" s="43">
        <v>32.5</v>
      </c>
      <c r="F129" s="44">
        <v>31.5</v>
      </c>
      <c r="G129" s="45">
        <v>65</v>
      </c>
      <c r="H129" s="27"/>
      <c r="I129" s="13"/>
      <c r="J129" s="14"/>
      <c r="L129" s="73">
        <f>IF(Table6[[#This Row],[SHIP 1]]&gt;19,Table6[[#This Row],[20+ PRICE]]*Table6[[#This Row],[SHIP 1]],Table6[[#This Row],[PRICE]]*Table6[[#This Row],[SHIP 1]])</f>
        <v>0</v>
      </c>
      <c r="M129" s="73">
        <f>IF(Table6[[#This Row],[SHIP 2]]&gt;19,Table6[[#This Row],[20+ PRICE]]*Table6[[#This Row],[SHIP 2]],Table6[[#This Row],[PRICE]]*Table6[[#This Row],[SHIP 2]])</f>
        <v>0</v>
      </c>
      <c r="N129" s="73">
        <f>IF(Table6[[#This Row],[SHIP 3]]&gt;19,Table6[[#This Row],[20+ PRICE]]*Table6[[#This Row],[SHIP 3]],Table6[[#This Row],[PRICE]]*Table6[[#This Row],[SHIP 3]])</f>
        <v>0</v>
      </c>
      <c r="O129" s="73"/>
      <c r="Q129" s="23"/>
      <c r="R129" s="23"/>
      <c r="S129" s="23"/>
      <c r="T129" s="23"/>
      <c r="U129" s="76"/>
      <c r="V129" s="76"/>
      <c r="W129" s="78"/>
      <c r="X129" s="78"/>
    </row>
    <row r="130" spans="1:24" s="31" customFormat="1" ht="17.100000000000001" customHeight="1" x14ac:dyDescent="0.2">
      <c r="A130" s="46">
        <v>1932</v>
      </c>
      <c r="B130" s="47" t="s">
        <v>122</v>
      </c>
      <c r="C130" s="69"/>
      <c r="D130" s="48">
        <v>768284319323</v>
      </c>
      <c r="E130" s="52">
        <v>17.75</v>
      </c>
      <c r="F130" s="50">
        <v>17.25</v>
      </c>
      <c r="G130" s="53">
        <v>35.5</v>
      </c>
      <c r="H130" s="27"/>
      <c r="I130" s="13"/>
      <c r="J130" s="14"/>
      <c r="L130" s="73">
        <f>IF(Table6[[#This Row],[SHIP 1]]&gt;19,Table6[[#This Row],[20+ PRICE]]*Table6[[#This Row],[SHIP 1]],Table6[[#This Row],[PRICE]]*Table6[[#This Row],[SHIP 1]])</f>
        <v>0</v>
      </c>
      <c r="M130" s="73">
        <f>IF(Table6[[#This Row],[SHIP 2]]&gt;19,Table6[[#This Row],[20+ PRICE]]*Table6[[#This Row],[SHIP 2]],Table6[[#This Row],[PRICE]]*Table6[[#This Row],[SHIP 2]])</f>
        <v>0</v>
      </c>
      <c r="N130" s="73">
        <f>IF(Table6[[#This Row],[SHIP 3]]&gt;19,Table6[[#This Row],[20+ PRICE]]*Table6[[#This Row],[SHIP 3]],Table6[[#This Row],[PRICE]]*Table6[[#This Row],[SHIP 3]])</f>
        <v>0</v>
      </c>
      <c r="O130" s="74"/>
      <c r="Q130" s="23"/>
      <c r="R130" s="23"/>
      <c r="S130" s="23"/>
      <c r="T130" s="23"/>
      <c r="U130" s="76"/>
      <c r="V130" s="76"/>
      <c r="W130" s="78"/>
      <c r="X130" s="78"/>
    </row>
    <row r="131" spans="1:24" s="5" customFormat="1" ht="17.100000000000001" customHeight="1" x14ac:dyDescent="0.2">
      <c r="A131" s="24">
        <v>1934</v>
      </c>
      <c r="B131" s="41" t="s">
        <v>123</v>
      </c>
      <c r="C131" s="68"/>
      <c r="D131" s="42">
        <v>768284319347</v>
      </c>
      <c r="E131" s="43">
        <v>18</v>
      </c>
      <c r="F131" s="44">
        <v>17</v>
      </c>
      <c r="G131" s="45">
        <v>36</v>
      </c>
      <c r="H131" s="27"/>
      <c r="I131" s="13"/>
      <c r="J131" s="14"/>
      <c r="L131" s="73">
        <f>IF(Table6[[#This Row],[SHIP 1]]&gt;19,Table6[[#This Row],[20+ PRICE]]*Table6[[#This Row],[SHIP 1]],Table6[[#This Row],[PRICE]]*Table6[[#This Row],[SHIP 1]])</f>
        <v>0</v>
      </c>
      <c r="M131" s="73">
        <f>IF(Table6[[#This Row],[SHIP 2]]&gt;19,Table6[[#This Row],[20+ PRICE]]*Table6[[#This Row],[SHIP 2]],Table6[[#This Row],[PRICE]]*Table6[[#This Row],[SHIP 2]])</f>
        <v>0</v>
      </c>
      <c r="N131" s="73">
        <f>IF(Table6[[#This Row],[SHIP 3]]&gt;19,Table6[[#This Row],[20+ PRICE]]*Table6[[#This Row],[SHIP 3]],Table6[[#This Row],[PRICE]]*Table6[[#This Row],[SHIP 3]])</f>
        <v>0</v>
      </c>
      <c r="O131" s="73"/>
      <c r="Q131" s="23"/>
      <c r="R131" s="23"/>
      <c r="S131" s="23"/>
      <c r="T131" s="23"/>
      <c r="U131" s="76"/>
      <c r="V131" s="76"/>
      <c r="W131" s="78"/>
      <c r="X131" s="78"/>
    </row>
    <row r="132" spans="1:24" s="31" customFormat="1" ht="17.100000000000001" customHeight="1" x14ac:dyDescent="0.2">
      <c r="A132" s="46">
        <v>1935</v>
      </c>
      <c r="B132" s="47" t="s">
        <v>124</v>
      </c>
      <c r="C132" s="69"/>
      <c r="D132" s="48">
        <v>768284319354</v>
      </c>
      <c r="E132" s="52">
        <v>7.03</v>
      </c>
      <c r="F132" s="50">
        <v>6.7</v>
      </c>
      <c r="G132" s="53">
        <v>14.25</v>
      </c>
      <c r="H132" s="27"/>
      <c r="I132" s="13"/>
      <c r="J132" s="14"/>
      <c r="L132" s="73">
        <f>IF(Table6[[#This Row],[SHIP 1]]&gt;19,Table6[[#This Row],[20+ PRICE]]*Table6[[#This Row],[SHIP 1]],Table6[[#This Row],[PRICE]]*Table6[[#This Row],[SHIP 1]])</f>
        <v>0</v>
      </c>
      <c r="M132" s="73">
        <f>IF(Table6[[#This Row],[SHIP 2]]&gt;19,Table6[[#This Row],[20+ PRICE]]*Table6[[#This Row],[SHIP 2]],Table6[[#This Row],[PRICE]]*Table6[[#This Row],[SHIP 2]])</f>
        <v>0</v>
      </c>
      <c r="N132" s="73">
        <f>IF(Table6[[#This Row],[SHIP 3]]&gt;19,Table6[[#This Row],[20+ PRICE]]*Table6[[#This Row],[SHIP 3]],Table6[[#This Row],[PRICE]]*Table6[[#This Row],[SHIP 3]])</f>
        <v>0</v>
      </c>
      <c r="O132" s="74"/>
      <c r="Q132" s="23"/>
      <c r="R132" s="23"/>
      <c r="S132" s="23"/>
      <c r="T132" s="23"/>
      <c r="U132" s="76"/>
      <c r="V132" s="76"/>
      <c r="W132" s="78"/>
      <c r="X132" s="78"/>
    </row>
    <row r="133" spans="1:24" s="5" customFormat="1" ht="17.100000000000001" customHeight="1" x14ac:dyDescent="0.2">
      <c r="A133" s="24">
        <v>1936</v>
      </c>
      <c r="B133" s="41" t="s">
        <v>174</v>
      </c>
      <c r="C133" s="68"/>
      <c r="D133" s="42">
        <v>768284319361</v>
      </c>
      <c r="E133" s="43">
        <v>6.24</v>
      </c>
      <c r="F133" s="44">
        <v>6</v>
      </c>
      <c r="G133" s="45">
        <v>12.49</v>
      </c>
      <c r="H133" s="27"/>
      <c r="I133" s="13"/>
      <c r="J133" s="14"/>
      <c r="L133" s="73">
        <f>IF(Table6[[#This Row],[SHIP 1]]&gt;19,Table6[[#This Row],[20+ PRICE]]*Table6[[#This Row],[SHIP 1]],Table6[[#This Row],[PRICE]]*Table6[[#This Row],[SHIP 1]])</f>
        <v>0</v>
      </c>
      <c r="M133" s="73">
        <f>IF(Table6[[#This Row],[SHIP 2]]&gt;19,Table6[[#This Row],[20+ PRICE]]*Table6[[#This Row],[SHIP 2]],Table6[[#This Row],[PRICE]]*Table6[[#This Row],[SHIP 2]])</f>
        <v>0</v>
      </c>
      <c r="N133" s="73">
        <f>IF(Table6[[#This Row],[SHIP 3]]&gt;19,Table6[[#This Row],[20+ PRICE]]*Table6[[#This Row],[SHIP 3]],Table6[[#This Row],[PRICE]]*Table6[[#This Row],[SHIP 3]])</f>
        <v>0</v>
      </c>
      <c r="O133" s="73"/>
      <c r="Q133" s="23"/>
      <c r="R133" s="23"/>
      <c r="S133" s="23"/>
      <c r="T133" s="23"/>
      <c r="U133" s="76"/>
      <c r="V133" s="76"/>
      <c r="W133" s="78"/>
      <c r="X133" s="78"/>
    </row>
    <row r="134" spans="1:24" s="31" customFormat="1" ht="17.100000000000001" customHeight="1" x14ac:dyDescent="0.2">
      <c r="A134" s="46">
        <v>1937</v>
      </c>
      <c r="B134" s="47" t="s">
        <v>175</v>
      </c>
      <c r="C134" s="70" t="s">
        <v>194</v>
      </c>
      <c r="D134" s="48">
        <v>768284319378</v>
      </c>
      <c r="E134" s="52">
        <v>6</v>
      </c>
      <c r="F134" s="50">
        <v>5.5</v>
      </c>
      <c r="G134" s="53">
        <v>12.99</v>
      </c>
      <c r="H134" s="27"/>
      <c r="I134" s="13"/>
      <c r="J134" s="14"/>
      <c r="L134" s="73">
        <f>IF(Table6[[#This Row],[SHIP 1]]&gt;19,Table6[[#This Row],[20+ PRICE]]*Table6[[#This Row],[SHIP 1]],Table6[[#This Row],[PRICE]]*Table6[[#This Row],[SHIP 1]])</f>
        <v>0</v>
      </c>
      <c r="M134" s="73">
        <f>IF(Table6[[#This Row],[SHIP 2]]&gt;19,Table6[[#This Row],[20+ PRICE]]*Table6[[#This Row],[SHIP 2]],Table6[[#This Row],[PRICE]]*Table6[[#This Row],[SHIP 2]])</f>
        <v>0</v>
      </c>
      <c r="N134" s="73">
        <f>IF(Table6[[#This Row],[SHIP 3]]&gt;19,Table6[[#This Row],[20+ PRICE]]*Table6[[#This Row],[SHIP 3]],Table6[[#This Row],[PRICE]]*Table6[[#This Row],[SHIP 3]])</f>
        <v>0</v>
      </c>
      <c r="O134" s="74"/>
      <c r="Q134" s="23"/>
      <c r="R134" s="23"/>
      <c r="S134" s="23"/>
      <c r="T134" s="23"/>
      <c r="U134" s="76"/>
      <c r="V134" s="76"/>
      <c r="W134" s="78"/>
      <c r="X134" s="78"/>
    </row>
    <row r="135" spans="1:24" s="5" customFormat="1" ht="17.100000000000001" customHeight="1" x14ac:dyDescent="0.2">
      <c r="A135" s="24">
        <v>1938</v>
      </c>
      <c r="B135" s="41" t="s">
        <v>125</v>
      </c>
      <c r="C135" s="68"/>
      <c r="D135" s="25">
        <v>768284319385</v>
      </c>
      <c r="E135" s="43">
        <v>2.98</v>
      </c>
      <c r="F135" s="44">
        <v>2.75</v>
      </c>
      <c r="G135" s="45">
        <v>5.99</v>
      </c>
      <c r="H135" s="27"/>
      <c r="I135" s="13"/>
      <c r="J135" s="14"/>
      <c r="L135" s="73">
        <f>IF(Table6[[#This Row],[SHIP 1]]&gt;19,Table6[[#This Row],[20+ PRICE]]*Table6[[#This Row],[SHIP 1]],Table6[[#This Row],[PRICE]]*Table6[[#This Row],[SHIP 1]])</f>
        <v>0</v>
      </c>
      <c r="M135" s="73">
        <f>IF(Table6[[#This Row],[SHIP 2]]&gt;19,Table6[[#This Row],[20+ PRICE]]*Table6[[#This Row],[SHIP 2]],Table6[[#This Row],[PRICE]]*Table6[[#This Row],[SHIP 2]])</f>
        <v>0</v>
      </c>
      <c r="N135" s="73">
        <f>IF(Table6[[#This Row],[SHIP 3]]&gt;19,Table6[[#This Row],[20+ PRICE]]*Table6[[#This Row],[SHIP 3]],Table6[[#This Row],[PRICE]]*Table6[[#This Row],[SHIP 3]])</f>
        <v>0</v>
      </c>
      <c r="O135" s="73"/>
      <c r="Q135" s="23"/>
      <c r="R135" s="23"/>
      <c r="S135" s="23"/>
      <c r="T135" s="23"/>
      <c r="U135" s="76"/>
      <c r="V135" s="76"/>
      <c r="W135" s="78"/>
      <c r="X135" s="78"/>
    </row>
    <row r="136" spans="1:24" s="31" customFormat="1" ht="17.100000000000001" customHeight="1" x14ac:dyDescent="0.2">
      <c r="A136" s="46">
        <v>1939</v>
      </c>
      <c r="B136" s="47" t="s">
        <v>176</v>
      </c>
      <c r="C136" s="70" t="s">
        <v>194</v>
      </c>
      <c r="D136" s="58">
        <v>768284319392</v>
      </c>
      <c r="E136" s="52">
        <v>2.5</v>
      </c>
      <c r="F136" s="50">
        <v>2.4</v>
      </c>
      <c r="G136" s="53">
        <v>6.49</v>
      </c>
      <c r="H136" s="27"/>
      <c r="I136" s="13"/>
      <c r="J136" s="14"/>
      <c r="L136" s="73">
        <f>IF(Table6[[#This Row],[SHIP 1]]&gt;19,Table6[[#This Row],[20+ PRICE]]*Table6[[#This Row],[SHIP 1]],Table6[[#This Row],[PRICE]]*Table6[[#This Row],[SHIP 1]])</f>
        <v>0</v>
      </c>
      <c r="M136" s="73">
        <f>IF(Table6[[#This Row],[SHIP 2]]&gt;19,Table6[[#This Row],[20+ PRICE]]*Table6[[#This Row],[SHIP 2]],Table6[[#This Row],[PRICE]]*Table6[[#This Row],[SHIP 2]])</f>
        <v>0</v>
      </c>
      <c r="N136" s="73">
        <f>IF(Table6[[#This Row],[SHIP 3]]&gt;19,Table6[[#This Row],[20+ PRICE]]*Table6[[#This Row],[SHIP 3]],Table6[[#This Row],[PRICE]]*Table6[[#This Row],[SHIP 3]])</f>
        <v>0</v>
      </c>
      <c r="O136" s="74"/>
      <c r="Q136" s="23"/>
      <c r="R136" s="23"/>
      <c r="S136" s="23"/>
      <c r="T136" s="23"/>
      <c r="U136" s="76"/>
      <c r="V136" s="76"/>
      <c r="W136" s="78"/>
      <c r="X136" s="78"/>
    </row>
    <row r="137" spans="1:24" s="5" customFormat="1" ht="17.100000000000001" customHeight="1" x14ac:dyDescent="0.2">
      <c r="A137" s="24">
        <v>1943</v>
      </c>
      <c r="B137" s="41" t="s">
        <v>126</v>
      </c>
      <c r="C137" s="68"/>
      <c r="D137" s="42">
        <v>768284319439</v>
      </c>
      <c r="E137" s="43">
        <v>65</v>
      </c>
      <c r="F137" s="44">
        <v>60</v>
      </c>
      <c r="G137" s="45">
        <v>130</v>
      </c>
      <c r="H137" s="27"/>
      <c r="I137" s="13"/>
      <c r="J137" s="14"/>
      <c r="L137" s="73">
        <f>IF(Table6[[#This Row],[SHIP 1]]&gt;19,Table6[[#This Row],[20+ PRICE]]*Table6[[#This Row],[SHIP 1]],Table6[[#This Row],[PRICE]]*Table6[[#This Row],[SHIP 1]])</f>
        <v>0</v>
      </c>
      <c r="M137" s="73">
        <f>IF(Table6[[#This Row],[SHIP 2]]&gt;19,Table6[[#This Row],[20+ PRICE]]*Table6[[#This Row],[SHIP 2]],Table6[[#This Row],[PRICE]]*Table6[[#This Row],[SHIP 2]])</f>
        <v>0</v>
      </c>
      <c r="N137" s="73">
        <f>IF(Table6[[#This Row],[SHIP 3]]&gt;19,Table6[[#This Row],[20+ PRICE]]*Table6[[#This Row],[SHIP 3]],Table6[[#This Row],[PRICE]]*Table6[[#This Row],[SHIP 3]])</f>
        <v>0</v>
      </c>
      <c r="O137" s="73"/>
      <c r="Q137" s="23"/>
      <c r="R137" s="23"/>
      <c r="S137" s="23"/>
      <c r="T137" s="23"/>
      <c r="U137" s="76"/>
      <c r="V137" s="76"/>
      <c r="W137" s="78"/>
      <c r="X137" s="78"/>
    </row>
    <row r="138" spans="1:24" s="31" customFormat="1" ht="17.100000000000001" customHeight="1" x14ac:dyDescent="0.2">
      <c r="A138" s="46">
        <v>1944</v>
      </c>
      <c r="B138" s="47" t="s">
        <v>127</v>
      </c>
      <c r="C138" s="69"/>
      <c r="D138" s="48">
        <v>768284319446</v>
      </c>
      <c r="E138" s="52">
        <v>48.19</v>
      </c>
      <c r="F138" s="50">
        <v>47.19</v>
      </c>
      <c r="G138" s="53">
        <v>96.99</v>
      </c>
      <c r="H138" s="27"/>
      <c r="I138" s="13"/>
      <c r="J138" s="14"/>
      <c r="L138" s="73">
        <f>IF(Table6[[#This Row],[SHIP 1]]&gt;19,Table6[[#This Row],[20+ PRICE]]*Table6[[#This Row],[SHIP 1]],Table6[[#This Row],[PRICE]]*Table6[[#This Row],[SHIP 1]])</f>
        <v>0</v>
      </c>
      <c r="M138" s="73">
        <f>IF(Table6[[#This Row],[SHIP 2]]&gt;19,Table6[[#This Row],[20+ PRICE]]*Table6[[#This Row],[SHIP 2]],Table6[[#This Row],[PRICE]]*Table6[[#This Row],[SHIP 2]])</f>
        <v>0</v>
      </c>
      <c r="N138" s="73">
        <f>IF(Table6[[#This Row],[SHIP 3]]&gt;19,Table6[[#This Row],[20+ PRICE]]*Table6[[#This Row],[SHIP 3]],Table6[[#This Row],[PRICE]]*Table6[[#This Row],[SHIP 3]])</f>
        <v>0</v>
      </c>
      <c r="O138" s="74"/>
      <c r="Q138" s="23"/>
      <c r="R138" s="23"/>
      <c r="S138" s="23"/>
      <c r="T138" s="23"/>
      <c r="U138" s="76"/>
      <c r="V138" s="76"/>
      <c r="W138" s="78"/>
      <c r="X138" s="78"/>
    </row>
    <row r="139" spans="1:24" s="5" customFormat="1" ht="17.100000000000001" customHeight="1" x14ac:dyDescent="0.2">
      <c r="A139" s="24">
        <v>1945</v>
      </c>
      <c r="B139" s="41" t="s">
        <v>177</v>
      </c>
      <c r="C139" s="71" t="s">
        <v>194</v>
      </c>
      <c r="D139" s="42">
        <v>768284319453</v>
      </c>
      <c r="E139" s="43">
        <v>30</v>
      </c>
      <c r="F139" s="44">
        <v>28</v>
      </c>
      <c r="G139" s="45">
        <v>64.989999999999995</v>
      </c>
      <c r="H139" s="27"/>
      <c r="I139" s="13"/>
      <c r="J139" s="14"/>
      <c r="L139" s="73">
        <f>IF(Table6[[#This Row],[SHIP 1]]&gt;19,Table6[[#This Row],[20+ PRICE]]*Table6[[#This Row],[SHIP 1]],Table6[[#This Row],[PRICE]]*Table6[[#This Row],[SHIP 1]])</f>
        <v>0</v>
      </c>
      <c r="M139" s="73">
        <f>IF(Table6[[#This Row],[SHIP 2]]&gt;19,Table6[[#This Row],[20+ PRICE]]*Table6[[#This Row],[SHIP 2]],Table6[[#This Row],[PRICE]]*Table6[[#This Row],[SHIP 2]])</f>
        <v>0</v>
      </c>
      <c r="N139" s="73">
        <f>IF(Table6[[#This Row],[SHIP 3]]&gt;19,Table6[[#This Row],[20+ PRICE]]*Table6[[#This Row],[SHIP 3]],Table6[[#This Row],[PRICE]]*Table6[[#This Row],[SHIP 3]])</f>
        <v>0</v>
      </c>
      <c r="O139" s="73"/>
      <c r="Q139" s="23"/>
      <c r="R139" s="23"/>
      <c r="S139" s="23"/>
      <c r="T139" s="23"/>
      <c r="U139" s="76"/>
      <c r="V139" s="76"/>
      <c r="W139" s="78"/>
      <c r="X139" s="78"/>
    </row>
    <row r="140" spans="1:24" s="31" customFormat="1" ht="17.100000000000001" customHeight="1" x14ac:dyDescent="0.2">
      <c r="A140" s="46">
        <v>1946</v>
      </c>
      <c r="B140" s="47" t="s">
        <v>178</v>
      </c>
      <c r="C140" s="70" t="s">
        <v>194</v>
      </c>
      <c r="D140" s="48">
        <v>768284319460</v>
      </c>
      <c r="E140" s="52">
        <v>30</v>
      </c>
      <c r="F140" s="50">
        <v>28</v>
      </c>
      <c r="G140" s="53">
        <v>64.989999999999995</v>
      </c>
      <c r="H140" s="27"/>
      <c r="I140" s="13"/>
      <c r="J140" s="14"/>
      <c r="L140" s="73">
        <f>IF(Table6[[#This Row],[SHIP 1]]&gt;19,Table6[[#This Row],[20+ PRICE]]*Table6[[#This Row],[SHIP 1]],Table6[[#This Row],[PRICE]]*Table6[[#This Row],[SHIP 1]])</f>
        <v>0</v>
      </c>
      <c r="M140" s="73">
        <f>IF(Table6[[#This Row],[SHIP 2]]&gt;19,Table6[[#This Row],[20+ PRICE]]*Table6[[#This Row],[SHIP 2]],Table6[[#This Row],[PRICE]]*Table6[[#This Row],[SHIP 2]])</f>
        <v>0</v>
      </c>
      <c r="N140" s="73">
        <f>IF(Table6[[#This Row],[SHIP 3]]&gt;19,Table6[[#This Row],[20+ PRICE]]*Table6[[#This Row],[SHIP 3]],Table6[[#This Row],[PRICE]]*Table6[[#This Row],[SHIP 3]])</f>
        <v>0</v>
      </c>
      <c r="O140" s="74"/>
      <c r="Q140" s="23"/>
      <c r="R140" s="23"/>
      <c r="S140" s="23"/>
      <c r="T140" s="23"/>
      <c r="U140" s="76"/>
      <c r="V140" s="76"/>
      <c r="W140" s="78"/>
      <c r="X140" s="78"/>
    </row>
    <row r="141" spans="1:24" s="5" customFormat="1" ht="17.100000000000001" customHeight="1" x14ac:dyDescent="0.2">
      <c r="A141" s="24">
        <v>1950</v>
      </c>
      <c r="B141" s="41" t="s">
        <v>179</v>
      </c>
      <c r="C141" s="71" t="s">
        <v>194</v>
      </c>
      <c r="D141" s="42">
        <v>768284319507</v>
      </c>
      <c r="E141" s="43">
        <v>3</v>
      </c>
      <c r="F141" s="44">
        <v>2.9</v>
      </c>
      <c r="G141" s="45">
        <v>6.49</v>
      </c>
      <c r="H141" s="27"/>
      <c r="I141" s="13"/>
      <c r="J141" s="14"/>
      <c r="L141" s="73">
        <f>IF(Table6[[#This Row],[SHIP 1]]&gt;19,Table6[[#This Row],[20+ PRICE]]*Table6[[#This Row],[SHIP 1]],Table6[[#This Row],[PRICE]]*Table6[[#This Row],[SHIP 1]])</f>
        <v>0</v>
      </c>
      <c r="M141" s="73">
        <f>IF(Table6[[#This Row],[SHIP 2]]&gt;19,Table6[[#This Row],[20+ PRICE]]*Table6[[#This Row],[SHIP 2]],Table6[[#This Row],[PRICE]]*Table6[[#This Row],[SHIP 2]])</f>
        <v>0</v>
      </c>
      <c r="N141" s="73">
        <f>IF(Table6[[#This Row],[SHIP 3]]&gt;19,Table6[[#This Row],[20+ PRICE]]*Table6[[#This Row],[SHIP 3]],Table6[[#This Row],[PRICE]]*Table6[[#This Row],[SHIP 3]])</f>
        <v>0</v>
      </c>
      <c r="O141" s="73"/>
      <c r="Q141" s="23"/>
      <c r="R141" s="23"/>
      <c r="S141" s="23"/>
      <c r="T141" s="23"/>
      <c r="U141" s="76"/>
      <c r="V141" s="76"/>
      <c r="W141" s="78"/>
      <c r="X141" s="78"/>
    </row>
    <row r="142" spans="1:24" s="31" customFormat="1" ht="17.100000000000001" customHeight="1" x14ac:dyDescent="0.2">
      <c r="A142" s="46">
        <v>1951</v>
      </c>
      <c r="B142" s="47" t="s">
        <v>180</v>
      </c>
      <c r="C142" s="70" t="s">
        <v>194</v>
      </c>
      <c r="D142" s="48">
        <v>768284319514</v>
      </c>
      <c r="E142" s="52">
        <v>3</v>
      </c>
      <c r="F142" s="50">
        <v>2.9</v>
      </c>
      <c r="G142" s="53">
        <v>6.49</v>
      </c>
      <c r="H142" s="27"/>
      <c r="I142" s="13"/>
      <c r="J142" s="14"/>
      <c r="L142" s="73">
        <f>IF(Table6[[#This Row],[SHIP 1]]&gt;19,Table6[[#This Row],[20+ PRICE]]*Table6[[#This Row],[SHIP 1]],Table6[[#This Row],[PRICE]]*Table6[[#This Row],[SHIP 1]])</f>
        <v>0</v>
      </c>
      <c r="M142" s="73">
        <f>IF(Table6[[#This Row],[SHIP 2]]&gt;19,Table6[[#This Row],[20+ PRICE]]*Table6[[#This Row],[SHIP 2]],Table6[[#This Row],[PRICE]]*Table6[[#This Row],[SHIP 2]])</f>
        <v>0</v>
      </c>
      <c r="N142" s="73">
        <f>IF(Table6[[#This Row],[SHIP 3]]&gt;19,Table6[[#This Row],[20+ PRICE]]*Table6[[#This Row],[SHIP 3]],Table6[[#This Row],[PRICE]]*Table6[[#This Row],[SHIP 3]])</f>
        <v>0</v>
      </c>
      <c r="O142" s="74"/>
      <c r="Q142" s="23"/>
      <c r="R142" s="23"/>
      <c r="S142" s="23"/>
      <c r="T142" s="23"/>
      <c r="U142" s="76"/>
      <c r="V142" s="76"/>
      <c r="W142" s="78"/>
      <c r="X142" s="78"/>
    </row>
    <row r="143" spans="1:24" s="5" customFormat="1" ht="17.100000000000001" customHeight="1" x14ac:dyDescent="0.2">
      <c r="A143" s="24">
        <v>1952</v>
      </c>
      <c r="B143" s="41" t="s">
        <v>181</v>
      </c>
      <c r="C143" s="71" t="s">
        <v>194</v>
      </c>
      <c r="D143" s="42">
        <v>768284319521</v>
      </c>
      <c r="E143" s="43">
        <v>3</v>
      </c>
      <c r="F143" s="44">
        <v>2.9</v>
      </c>
      <c r="G143" s="45">
        <v>6.49</v>
      </c>
      <c r="H143" s="27"/>
      <c r="I143" s="13"/>
      <c r="J143" s="14"/>
      <c r="L143" s="73">
        <f>IF(Table6[[#This Row],[SHIP 1]]&gt;19,Table6[[#This Row],[20+ PRICE]]*Table6[[#This Row],[SHIP 1]],Table6[[#This Row],[PRICE]]*Table6[[#This Row],[SHIP 1]])</f>
        <v>0</v>
      </c>
      <c r="M143" s="73">
        <f>IF(Table6[[#This Row],[SHIP 2]]&gt;19,Table6[[#This Row],[20+ PRICE]]*Table6[[#This Row],[SHIP 2]],Table6[[#This Row],[PRICE]]*Table6[[#This Row],[SHIP 2]])</f>
        <v>0</v>
      </c>
      <c r="N143" s="73">
        <f>IF(Table6[[#This Row],[SHIP 3]]&gt;19,Table6[[#This Row],[20+ PRICE]]*Table6[[#This Row],[SHIP 3]],Table6[[#This Row],[PRICE]]*Table6[[#This Row],[SHIP 3]])</f>
        <v>0</v>
      </c>
      <c r="O143" s="73"/>
      <c r="Q143" s="23"/>
      <c r="R143" s="23"/>
      <c r="S143" s="23"/>
      <c r="T143" s="23"/>
      <c r="U143" s="76"/>
      <c r="V143" s="76"/>
      <c r="W143" s="78"/>
      <c r="X143" s="78"/>
    </row>
    <row r="144" spans="1:24" s="31" customFormat="1" ht="17.100000000000001" customHeight="1" x14ac:dyDescent="0.2">
      <c r="A144" s="46">
        <v>2101</v>
      </c>
      <c r="B144" s="47" t="s">
        <v>182</v>
      </c>
      <c r="C144" s="69"/>
      <c r="D144" s="48">
        <v>768284321012</v>
      </c>
      <c r="E144" s="52">
        <v>33.69</v>
      </c>
      <c r="F144" s="50">
        <v>31</v>
      </c>
      <c r="G144" s="53">
        <v>67.989999999999995</v>
      </c>
      <c r="H144" s="27"/>
      <c r="I144" s="13"/>
      <c r="J144" s="14"/>
      <c r="L144" s="73">
        <f>IF(Table6[[#This Row],[SHIP 1]]&gt;19,Table6[[#This Row],[20+ PRICE]]*Table6[[#This Row],[SHIP 1]],Table6[[#This Row],[PRICE]]*Table6[[#This Row],[SHIP 1]])</f>
        <v>0</v>
      </c>
      <c r="M144" s="73">
        <f>IF(Table6[[#This Row],[SHIP 2]]&gt;19,Table6[[#This Row],[20+ PRICE]]*Table6[[#This Row],[SHIP 2]],Table6[[#This Row],[PRICE]]*Table6[[#This Row],[SHIP 2]])</f>
        <v>0</v>
      </c>
      <c r="N144" s="73">
        <f>IF(Table6[[#This Row],[SHIP 3]]&gt;19,Table6[[#This Row],[20+ PRICE]]*Table6[[#This Row],[SHIP 3]],Table6[[#This Row],[PRICE]]*Table6[[#This Row],[SHIP 3]])</f>
        <v>0</v>
      </c>
      <c r="O144" s="74"/>
      <c r="Q144" s="23"/>
      <c r="R144" s="23"/>
      <c r="S144" s="23"/>
      <c r="T144" s="23"/>
      <c r="U144" s="76"/>
      <c r="V144" s="76"/>
      <c r="W144" s="78"/>
      <c r="X144" s="78"/>
    </row>
    <row r="145" spans="1:24" s="5" customFormat="1" ht="17.100000000000001" customHeight="1" x14ac:dyDescent="0.2">
      <c r="A145" s="24">
        <v>2102</v>
      </c>
      <c r="B145" s="41" t="s">
        <v>128</v>
      </c>
      <c r="C145" s="68"/>
      <c r="D145" s="42">
        <v>768284321029</v>
      </c>
      <c r="E145" s="43">
        <v>13.49</v>
      </c>
      <c r="F145" s="44">
        <v>13</v>
      </c>
      <c r="G145" s="45">
        <v>26.99</v>
      </c>
      <c r="H145" s="27"/>
      <c r="I145" s="13"/>
      <c r="J145" s="14"/>
      <c r="L145" s="73">
        <f>IF(Table6[[#This Row],[SHIP 1]]&gt;19,Table6[[#This Row],[20+ PRICE]]*Table6[[#This Row],[SHIP 1]],Table6[[#This Row],[PRICE]]*Table6[[#This Row],[SHIP 1]])</f>
        <v>0</v>
      </c>
      <c r="M145" s="73">
        <f>IF(Table6[[#This Row],[SHIP 2]]&gt;19,Table6[[#This Row],[20+ PRICE]]*Table6[[#This Row],[SHIP 2]],Table6[[#This Row],[PRICE]]*Table6[[#This Row],[SHIP 2]])</f>
        <v>0</v>
      </c>
      <c r="N145" s="73">
        <f>IF(Table6[[#This Row],[SHIP 3]]&gt;19,Table6[[#This Row],[20+ PRICE]]*Table6[[#This Row],[SHIP 3]],Table6[[#This Row],[PRICE]]*Table6[[#This Row],[SHIP 3]])</f>
        <v>0</v>
      </c>
      <c r="O145" s="73"/>
      <c r="Q145" s="23"/>
      <c r="R145" s="23"/>
      <c r="S145" s="23"/>
      <c r="T145" s="23"/>
      <c r="U145" s="76"/>
      <c r="V145" s="76"/>
      <c r="W145" s="78"/>
      <c r="X145" s="78"/>
    </row>
    <row r="146" spans="1:24" s="31" customFormat="1" ht="17.100000000000001" customHeight="1" x14ac:dyDescent="0.2">
      <c r="A146" s="46">
        <v>2103</v>
      </c>
      <c r="B146" s="47" t="s">
        <v>129</v>
      </c>
      <c r="C146" s="69"/>
      <c r="D146" s="48">
        <v>768284321036</v>
      </c>
      <c r="E146" s="52">
        <v>8.44</v>
      </c>
      <c r="F146" s="50">
        <v>8</v>
      </c>
      <c r="G146" s="53">
        <v>16.89</v>
      </c>
      <c r="H146" s="27"/>
      <c r="I146" s="13"/>
      <c r="J146" s="14"/>
      <c r="L146" s="73">
        <f>IF(Table6[[#This Row],[SHIP 1]]&gt;19,Table6[[#This Row],[20+ PRICE]]*Table6[[#This Row],[SHIP 1]],Table6[[#This Row],[PRICE]]*Table6[[#This Row],[SHIP 1]])</f>
        <v>0</v>
      </c>
      <c r="M146" s="73">
        <f>IF(Table6[[#This Row],[SHIP 2]]&gt;19,Table6[[#This Row],[20+ PRICE]]*Table6[[#This Row],[SHIP 2]],Table6[[#This Row],[PRICE]]*Table6[[#This Row],[SHIP 2]])</f>
        <v>0</v>
      </c>
      <c r="N146" s="73">
        <f>IF(Table6[[#This Row],[SHIP 3]]&gt;19,Table6[[#This Row],[20+ PRICE]]*Table6[[#This Row],[SHIP 3]],Table6[[#This Row],[PRICE]]*Table6[[#This Row],[SHIP 3]])</f>
        <v>0</v>
      </c>
      <c r="O146" s="74"/>
      <c r="Q146" s="23"/>
      <c r="R146" s="23"/>
      <c r="S146" s="23"/>
      <c r="T146" s="23"/>
      <c r="U146" s="76"/>
      <c r="V146" s="76"/>
      <c r="W146" s="78"/>
      <c r="X146" s="78"/>
    </row>
    <row r="147" spans="1:24" s="5" customFormat="1" ht="17.100000000000001" customHeight="1" x14ac:dyDescent="0.2">
      <c r="A147" s="24">
        <v>2104</v>
      </c>
      <c r="B147" s="41" t="s">
        <v>130</v>
      </c>
      <c r="C147" s="68"/>
      <c r="D147" s="42">
        <v>768284321043</v>
      </c>
      <c r="E147" s="43">
        <v>5.57</v>
      </c>
      <c r="F147" s="44">
        <v>5.0999999999999996</v>
      </c>
      <c r="G147" s="45">
        <v>11.15</v>
      </c>
      <c r="H147" s="27"/>
      <c r="I147" s="13"/>
      <c r="J147" s="14"/>
      <c r="L147" s="73">
        <f>IF(Table6[[#This Row],[SHIP 1]]&gt;19,Table6[[#This Row],[20+ PRICE]]*Table6[[#This Row],[SHIP 1]],Table6[[#This Row],[PRICE]]*Table6[[#This Row],[SHIP 1]])</f>
        <v>0</v>
      </c>
      <c r="M147" s="73">
        <f>IF(Table6[[#This Row],[SHIP 2]]&gt;19,Table6[[#This Row],[20+ PRICE]]*Table6[[#This Row],[SHIP 2]],Table6[[#This Row],[PRICE]]*Table6[[#This Row],[SHIP 2]])</f>
        <v>0</v>
      </c>
      <c r="N147" s="73">
        <f>IF(Table6[[#This Row],[SHIP 3]]&gt;19,Table6[[#This Row],[20+ PRICE]]*Table6[[#This Row],[SHIP 3]],Table6[[#This Row],[PRICE]]*Table6[[#This Row],[SHIP 3]])</f>
        <v>0</v>
      </c>
      <c r="O147" s="73"/>
      <c r="Q147" s="23"/>
      <c r="R147" s="23"/>
      <c r="S147" s="23"/>
      <c r="T147" s="23"/>
      <c r="U147" s="76"/>
      <c r="V147" s="76"/>
      <c r="W147" s="78"/>
      <c r="X147" s="78"/>
    </row>
    <row r="148" spans="1:24" s="31" customFormat="1" ht="17.100000000000001" customHeight="1" x14ac:dyDescent="0.2">
      <c r="A148" s="46">
        <v>2105</v>
      </c>
      <c r="B148" s="47" t="s">
        <v>131</v>
      </c>
      <c r="C148" s="69"/>
      <c r="D148" s="48">
        <v>768284321050</v>
      </c>
      <c r="E148" s="52">
        <v>2.81</v>
      </c>
      <c r="F148" s="50">
        <v>2.5</v>
      </c>
      <c r="G148" s="53">
        <v>5.65</v>
      </c>
      <c r="H148" s="27"/>
      <c r="I148" s="13"/>
      <c r="J148" s="14"/>
      <c r="L148" s="73">
        <f>IF(Table6[[#This Row],[SHIP 1]]&gt;19,Table6[[#This Row],[20+ PRICE]]*Table6[[#This Row],[SHIP 1]],Table6[[#This Row],[PRICE]]*Table6[[#This Row],[SHIP 1]])</f>
        <v>0</v>
      </c>
      <c r="M148" s="73">
        <f>IF(Table6[[#This Row],[SHIP 2]]&gt;19,Table6[[#This Row],[20+ PRICE]]*Table6[[#This Row],[SHIP 2]],Table6[[#This Row],[PRICE]]*Table6[[#This Row],[SHIP 2]])</f>
        <v>0</v>
      </c>
      <c r="N148" s="73">
        <f>IF(Table6[[#This Row],[SHIP 3]]&gt;19,Table6[[#This Row],[20+ PRICE]]*Table6[[#This Row],[SHIP 3]],Table6[[#This Row],[PRICE]]*Table6[[#This Row],[SHIP 3]])</f>
        <v>0</v>
      </c>
      <c r="O148" s="74"/>
      <c r="Q148" s="23"/>
      <c r="R148" s="23"/>
      <c r="S148" s="23"/>
      <c r="T148" s="23"/>
      <c r="U148" s="76"/>
      <c r="V148" s="76"/>
      <c r="W148" s="78"/>
      <c r="X148" s="78"/>
    </row>
    <row r="149" spans="1:24" s="5" customFormat="1" ht="17.100000000000001" customHeight="1" x14ac:dyDescent="0.2">
      <c r="A149" s="24">
        <v>2106</v>
      </c>
      <c r="B149" s="41" t="s">
        <v>132</v>
      </c>
      <c r="C149" s="68"/>
      <c r="D149" s="42">
        <v>768284321067</v>
      </c>
      <c r="E149" s="43">
        <v>3.38</v>
      </c>
      <c r="F149" s="44">
        <v>3.1</v>
      </c>
      <c r="G149" s="45">
        <v>6.79</v>
      </c>
      <c r="H149" s="27"/>
      <c r="I149" s="13"/>
      <c r="J149" s="14"/>
      <c r="L149" s="73">
        <f>IF(Table6[[#This Row],[SHIP 1]]&gt;19,Table6[[#This Row],[20+ PRICE]]*Table6[[#This Row],[SHIP 1]],Table6[[#This Row],[PRICE]]*Table6[[#This Row],[SHIP 1]])</f>
        <v>0</v>
      </c>
      <c r="M149" s="73">
        <f>IF(Table6[[#This Row],[SHIP 2]]&gt;19,Table6[[#This Row],[20+ PRICE]]*Table6[[#This Row],[SHIP 2]],Table6[[#This Row],[PRICE]]*Table6[[#This Row],[SHIP 2]])</f>
        <v>0</v>
      </c>
      <c r="N149" s="73">
        <f>IF(Table6[[#This Row],[SHIP 3]]&gt;19,Table6[[#This Row],[20+ PRICE]]*Table6[[#This Row],[SHIP 3]],Table6[[#This Row],[PRICE]]*Table6[[#This Row],[SHIP 3]])</f>
        <v>0</v>
      </c>
      <c r="O149" s="73"/>
      <c r="Q149" s="23"/>
      <c r="R149" s="23"/>
      <c r="S149" s="23"/>
      <c r="T149" s="23"/>
      <c r="U149" s="76"/>
      <c r="V149" s="76"/>
      <c r="W149" s="78"/>
      <c r="X149" s="78"/>
    </row>
    <row r="150" spans="1:24" s="31" customFormat="1" ht="17.100000000000001" customHeight="1" x14ac:dyDescent="0.2">
      <c r="A150" s="46">
        <v>2109</v>
      </c>
      <c r="B150" s="47" t="s">
        <v>133</v>
      </c>
      <c r="C150" s="69"/>
      <c r="D150" s="48">
        <v>768284321098</v>
      </c>
      <c r="E150" s="52">
        <v>10.130000000000001</v>
      </c>
      <c r="F150" s="50">
        <v>9.9</v>
      </c>
      <c r="G150" s="53">
        <v>20.49</v>
      </c>
      <c r="H150" s="27"/>
      <c r="I150" s="13"/>
      <c r="J150" s="14"/>
      <c r="L150" s="73">
        <f>IF(Table6[[#This Row],[SHIP 1]]&gt;19,Table6[[#This Row],[20+ PRICE]]*Table6[[#This Row],[SHIP 1]],Table6[[#This Row],[PRICE]]*Table6[[#This Row],[SHIP 1]])</f>
        <v>0</v>
      </c>
      <c r="M150" s="73">
        <f>IF(Table6[[#This Row],[SHIP 2]]&gt;19,Table6[[#This Row],[20+ PRICE]]*Table6[[#This Row],[SHIP 2]],Table6[[#This Row],[PRICE]]*Table6[[#This Row],[SHIP 2]])</f>
        <v>0</v>
      </c>
      <c r="N150" s="73">
        <f>IF(Table6[[#This Row],[SHIP 3]]&gt;19,Table6[[#This Row],[20+ PRICE]]*Table6[[#This Row],[SHIP 3]],Table6[[#This Row],[PRICE]]*Table6[[#This Row],[SHIP 3]])</f>
        <v>0</v>
      </c>
      <c r="O150" s="74"/>
      <c r="Q150" s="23"/>
      <c r="R150" s="23"/>
      <c r="S150" s="23"/>
      <c r="T150" s="23"/>
      <c r="U150" s="76"/>
      <c r="V150" s="76"/>
      <c r="W150" s="78"/>
      <c r="X150" s="78"/>
    </row>
    <row r="151" spans="1:24" s="5" customFormat="1" ht="17.100000000000001" customHeight="1" x14ac:dyDescent="0.2">
      <c r="A151" s="24">
        <v>2110</v>
      </c>
      <c r="B151" s="41" t="s">
        <v>134</v>
      </c>
      <c r="C151" s="68"/>
      <c r="D151" s="42">
        <v>768284321104</v>
      </c>
      <c r="E151" s="43">
        <v>8.44</v>
      </c>
      <c r="F151" s="44">
        <v>8.1</v>
      </c>
      <c r="G151" s="45">
        <v>16.89</v>
      </c>
      <c r="H151" s="27"/>
      <c r="I151" s="13"/>
      <c r="J151" s="14"/>
      <c r="L151" s="73">
        <f>IF(Table6[[#This Row],[SHIP 1]]&gt;19,Table6[[#This Row],[20+ PRICE]]*Table6[[#This Row],[SHIP 1]],Table6[[#This Row],[PRICE]]*Table6[[#This Row],[SHIP 1]])</f>
        <v>0</v>
      </c>
      <c r="M151" s="73">
        <f>IF(Table6[[#This Row],[SHIP 2]]&gt;19,Table6[[#This Row],[20+ PRICE]]*Table6[[#This Row],[SHIP 2]],Table6[[#This Row],[PRICE]]*Table6[[#This Row],[SHIP 2]])</f>
        <v>0</v>
      </c>
      <c r="N151" s="73">
        <f>IF(Table6[[#This Row],[SHIP 3]]&gt;19,Table6[[#This Row],[20+ PRICE]]*Table6[[#This Row],[SHIP 3]],Table6[[#This Row],[PRICE]]*Table6[[#This Row],[SHIP 3]])</f>
        <v>0</v>
      </c>
      <c r="O151" s="73"/>
      <c r="Q151" s="23"/>
      <c r="R151" s="23"/>
      <c r="S151" s="23"/>
      <c r="T151" s="23"/>
      <c r="U151" s="76"/>
      <c r="V151" s="76"/>
      <c r="W151" s="78"/>
      <c r="X151" s="78"/>
    </row>
    <row r="152" spans="1:24" s="31" customFormat="1" ht="17.100000000000001" customHeight="1" x14ac:dyDescent="0.2">
      <c r="A152" s="46">
        <v>2111</v>
      </c>
      <c r="B152" s="47" t="s">
        <v>135</v>
      </c>
      <c r="C152" s="69"/>
      <c r="D152" s="48">
        <v>768284321111</v>
      </c>
      <c r="E152" s="52">
        <v>7.83</v>
      </c>
      <c r="F152" s="50">
        <v>7.6</v>
      </c>
      <c r="G152" s="53">
        <v>15.75</v>
      </c>
      <c r="H152" s="27"/>
      <c r="I152" s="13"/>
      <c r="J152" s="14"/>
      <c r="L152" s="73">
        <f>IF(Table6[[#This Row],[SHIP 1]]&gt;19,Table6[[#This Row],[20+ PRICE]]*Table6[[#This Row],[SHIP 1]],Table6[[#This Row],[PRICE]]*Table6[[#This Row],[SHIP 1]])</f>
        <v>0</v>
      </c>
      <c r="M152" s="73">
        <f>IF(Table6[[#This Row],[SHIP 2]]&gt;19,Table6[[#This Row],[20+ PRICE]]*Table6[[#This Row],[SHIP 2]],Table6[[#This Row],[PRICE]]*Table6[[#This Row],[SHIP 2]])</f>
        <v>0</v>
      </c>
      <c r="N152" s="73">
        <f>IF(Table6[[#This Row],[SHIP 3]]&gt;19,Table6[[#This Row],[20+ PRICE]]*Table6[[#This Row],[SHIP 3]],Table6[[#This Row],[PRICE]]*Table6[[#This Row],[SHIP 3]])</f>
        <v>0</v>
      </c>
      <c r="O152" s="74"/>
      <c r="Q152" s="23"/>
      <c r="R152" s="23"/>
      <c r="S152" s="23"/>
      <c r="T152" s="23"/>
      <c r="U152" s="76"/>
      <c r="V152" s="76"/>
      <c r="W152" s="78"/>
      <c r="X152" s="78"/>
    </row>
    <row r="153" spans="1:24" s="5" customFormat="1" ht="17.100000000000001" customHeight="1" x14ac:dyDescent="0.2">
      <c r="A153" s="24">
        <v>2114</v>
      </c>
      <c r="B153" s="41" t="s">
        <v>136</v>
      </c>
      <c r="C153" s="68"/>
      <c r="D153" s="42">
        <v>768284321142</v>
      </c>
      <c r="E153" s="43">
        <v>2.7</v>
      </c>
      <c r="F153" s="44">
        <v>2.4500000000000002</v>
      </c>
      <c r="G153" s="45">
        <v>5.49</v>
      </c>
      <c r="H153" s="27"/>
      <c r="I153" s="13"/>
      <c r="J153" s="14"/>
      <c r="L153" s="73">
        <f>IF(Table6[[#This Row],[SHIP 1]]&gt;19,Table6[[#This Row],[20+ PRICE]]*Table6[[#This Row],[SHIP 1]],Table6[[#This Row],[PRICE]]*Table6[[#This Row],[SHIP 1]])</f>
        <v>0</v>
      </c>
      <c r="M153" s="73">
        <f>IF(Table6[[#This Row],[SHIP 2]]&gt;19,Table6[[#This Row],[20+ PRICE]]*Table6[[#This Row],[SHIP 2]],Table6[[#This Row],[PRICE]]*Table6[[#This Row],[SHIP 2]])</f>
        <v>0</v>
      </c>
      <c r="N153" s="73">
        <f>IF(Table6[[#This Row],[SHIP 3]]&gt;19,Table6[[#This Row],[20+ PRICE]]*Table6[[#This Row],[SHIP 3]],Table6[[#This Row],[PRICE]]*Table6[[#This Row],[SHIP 3]])</f>
        <v>0</v>
      </c>
      <c r="O153" s="73"/>
      <c r="Q153" s="23"/>
      <c r="R153" s="23"/>
      <c r="S153" s="23"/>
      <c r="T153" s="23"/>
      <c r="U153" s="76"/>
      <c r="V153" s="76"/>
      <c r="W153" s="78"/>
      <c r="X153" s="78"/>
    </row>
    <row r="154" spans="1:24" s="31" customFormat="1" ht="17.100000000000001" customHeight="1" x14ac:dyDescent="0.2">
      <c r="A154" s="46">
        <v>2117</v>
      </c>
      <c r="B154" s="47" t="s">
        <v>137</v>
      </c>
      <c r="C154" s="69"/>
      <c r="D154" s="48">
        <v>768284321173</v>
      </c>
      <c r="E154" s="52">
        <v>10.130000000000001</v>
      </c>
      <c r="F154" s="50">
        <v>9.9</v>
      </c>
      <c r="G154" s="53">
        <v>20.75</v>
      </c>
      <c r="H154" s="27"/>
      <c r="I154" s="13"/>
      <c r="J154" s="14"/>
      <c r="L154" s="73">
        <f>IF(Table6[[#This Row],[SHIP 1]]&gt;19,Table6[[#This Row],[20+ PRICE]]*Table6[[#This Row],[SHIP 1]],Table6[[#This Row],[PRICE]]*Table6[[#This Row],[SHIP 1]])</f>
        <v>0</v>
      </c>
      <c r="M154" s="73">
        <f>IF(Table6[[#This Row],[SHIP 2]]&gt;19,Table6[[#This Row],[20+ PRICE]]*Table6[[#This Row],[SHIP 2]],Table6[[#This Row],[PRICE]]*Table6[[#This Row],[SHIP 2]])</f>
        <v>0</v>
      </c>
      <c r="N154" s="73">
        <f>IF(Table6[[#This Row],[SHIP 3]]&gt;19,Table6[[#This Row],[20+ PRICE]]*Table6[[#This Row],[SHIP 3]],Table6[[#This Row],[PRICE]]*Table6[[#This Row],[SHIP 3]])</f>
        <v>0</v>
      </c>
      <c r="O154" s="74"/>
      <c r="Q154" s="23"/>
      <c r="R154" s="23"/>
      <c r="S154" s="23"/>
      <c r="T154" s="23"/>
      <c r="U154" s="76"/>
      <c r="V154" s="76"/>
      <c r="W154" s="78"/>
      <c r="X154" s="78"/>
    </row>
    <row r="155" spans="1:24" s="5" customFormat="1" ht="17.100000000000001" customHeight="1" x14ac:dyDescent="0.2">
      <c r="A155" s="24">
        <v>2118</v>
      </c>
      <c r="B155" s="41" t="s">
        <v>183</v>
      </c>
      <c r="C155" s="68"/>
      <c r="D155" s="42">
        <v>768284321180</v>
      </c>
      <c r="E155" s="43">
        <v>10.130000000000001</v>
      </c>
      <c r="F155" s="44">
        <v>9.9</v>
      </c>
      <c r="G155" s="45">
        <v>20.75</v>
      </c>
      <c r="H155" s="27"/>
      <c r="I155" s="13"/>
      <c r="J155" s="14"/>
      <c r="L155" s="73">
        <f>IF(Table6[[#This Row],[SHIP 1]]&gt;19,Table6[[#This Row],[20+ PRICE]]*Table6[[#This Row],[SHIP 1]],Table6[[#This Row],[PRICE]]*Table6[[#This Row],[SHIP 1]])</f>
        <v>0</v>
      </c>
      <c r="M155" s="73">
        <f>IF(Table6[[#This Row],[SHIP 2]]&gt;19,Table6[[#This Row],[20+ PRICE]]*Table6[[#This Row],[SHIP 2]],Table6[[#This Row],[PRICE]]*Table6[[#This Row],[SHIP 2]])</f>
        <v>0</v>
      </c>
      <c r="N155" s="73">
        <f>IF(Table6[[#This Row],[SHIP 3]]&gt;19,Table6[[#This Row],[20+ PRICE]]*Table6[[#This Row],[SHIP 3]],Table6[[#This Row],[PRICE]]*Table6[[#This Row],[SHIP 3]])</f>
        <v>0</v>
      </c>
      <c r="O155" s="73"/>
      <c r="Q155" s="23"/>
      <c r="R155" s="23"/>
      <c r="S155" s="23"/>
      <c r="T155" s="23"/>
      <c r="U155" s="76"/>
      <c r="V155" s="76"/>
      <c r="W155" s="78"/>
      <c r="X155" s="78"/>
    </row>
    <row r="156" spans="1:24" s="31" customFormat="1" ht="17.100000000000001" customHeight="1" x14ac:dyDescent="0.2">
      <c r="A156" s="46">
        <v>2120</v>
      </c>
      <c r="B156" s="47" t="s">
        <v>138</v>
      </c>
      <c r="C156" s="69"/>
      <c r="D156" s="48">
        <v>768284321203</v>
      </c>
      <c r="E156" s="52">
        <v>3.66</v>
      </c>
      <c r="F156" s="50">
        <v>3.49</v>
      </c>
      <c r="G156" s="53">
        <v>7.39</v>
      </c>
      <c r="H156" s="27"/>
      <c r="I156" s="13"/>
      <c r="J156" s="14"/>
      <c r="L156" s="73">
        <f>IF(Table6[[#This Row],[SHIP 1]]&gt;19,Table6[[#This Row],[20+ PRICE]]*Table6[[#This Row],[SHIP 1]],Table6[[#This Row],[PRICE]]*Table6[[#This Row],[SHIP 1]])</f>
        <v>0</v>
      </c>
      <c r="M156" s="73">
        <f>IF(Table6[[#This Row],[SHIP 2]]&gt;19,Table6[[#This Row],[20+ PRICE]]*Table6[[#This Row],[SHIP 2]],Table6[[#This Row],[PRICE]]*Table6[[#This Row],[SHIP 2]])</f>
        <v>0</v>
      </c>
      <c r="N156" s="73">
        <f>IF(Table6[[#This Row],[SHIP 3]]&gt;19,Table6[[#This Row],[20+ PRICE]]*Table6[[#This Row],[SHIP 3]],Table6[[#This Row],[PRICE]]*Table6[[#This Row],[SHIP 3]])</f>
        <v>0</v>
      </c>
      <c r="O156" s="74"/>
      <c r="Q156" s="23"/>
      <c r="R156" s="23"/>
      <c r="S156" s="23"/>
      <c r="T156" s="23"/>
      <c r="U156" s="76"/>
      <c r="V156" s="76"/>
      <c r="W156" s="78"/>
      <c r="X156" s="78"/>
    </row>
    <row r="157" spans="1:24" s="5" customFormat="1" ht="17.100000000000001" customHeight="1" x14ac:dyDescent="0.2">
      <c r="A157" s="24">
        <v>2121</v>
      </c>
      <c r="B157" s="41" t="s">
        <v>139</v>
      </c>
      <c r="C157" s="68"/>
      <c r="D157" s="42">
        <v>768284321210</v>
      </c>
      <c r="E157" s="43">
        <v>4.25</v>
      </c>
      <c r="F157" s="44">
        <v>4</v>
      </c>
      <c r="G157" s="45">
        <v>8.59</v>
      </c>
      <c r="H157" s="27"/>
      <c r="I157" s="13"/>
      <c r="J157" s="14"/>
      <c r="L157" s="73">
        <f>IF(Table6[[#This Row],[SHIP 1]]&gt;19,Table6[[#This Row],[20+ PRICE]]*Table6[[#This Row],[SHIP 1]],Table6[[#This Row],[PRICE]]*Table6[[#This Row],[SHIP 1]])</f>
        <v>0</v>
      </c>
      <c r="M157" s="73">
        <f>IF(Table6[[#This Row],[SHIP 2]]&gt;19,Table6[[#This Row],[20+ PRICE]]*Table6[[#This Row],[SHIP 2]],Table6[[#This Row],[PRICE]]*Table6[[#This Row],[SHIP 2]])</f>
        <v>0</v>
      </c>
      <c r="N157" s="73">
        <f>IF(Table6[[#This Row],[SHIP 3]]&gt;19,Table6[[#This Row],[20+ PRICE]]*Table6[[#This Row],[SHIP 3]],Table6[[#This Row],[PRICE]]*Table6[[#This Row],[SHIP 3]])</f>
        <v>0</v>
      </c>
      <c r="O157" s="73"/>
      <c r="Q157" s="23"/>
      <c r="R157" s="23"/>
      <c r="S157" s="23"/>
      <c r="T157" s="23"/>
      <c r="U157" s="76"/>
      <c r="V157" s="76"/>
      <c r="W157" s="78"/>
      <c r="X157" s="78"/>
    </row>
    <row r="158" spans="1:24" s="31" customFormat="1" ht="17.100000000000001" customHeight="1" x14ac:dyDescent="0.2">
      <c r="A158" s="46">
        <v>3001</v>
      </c>
      <c r="B158" s="47" t="s">
        <v>184</v>
      </c>
      <c r="C158" s="69"/>
      <c r="D158" s="48">
        <v>768284330014</v>
      </c>
      <c r="E158" s="52">
        <v>75</v>
      </c>
      <c r="F158" s="50">
        <v>70</v>
      </c>
      <c r="G158" s="53">
        <v>199</v>
      </c>
      <c r="H158" s="27"/>
      <c r="I158" s="13"/>
      <c r="J158" s="14"/>
      <c r="L158" s="73">
        <f>IF(Table6[[#This Row],[SHIP 1]]&gt;19,Table6[[#This Row],[20+ PRICE]]*Table6[[#This Row],[SHIP 1]],Table6[[#This Row],[PRICE]]*Table6[[#This Row],[SHIP 1]])</f>
        <v>0</v>
      </c>
      <c r="M158" s="73">
        <f>IF(Table6[[#This Row],[SHIP 2]]&gt;19,Table6[[#This Row],[20+ PRICE]]*Table6[[#This Row],[SHIP 2]],Table6[[#This Row],[PRICE]]*Table6[[#This Row],[SHIP 2]])</f>
        <v>0</v>
      </c>
      <c r="N158" s="73">
        <f>IF(Table6[[#This Row],[SHIP 3]]&gt;19,Table6[[#This Row],[20+ PRICE]]*Table6[[#This Row],[SHIP 3]],Table6[[#This Row],[PRICE]]*Table6[[#This Row],[SHIP 3]])</f>
        <v>0</v>
      </c>
      <c r="O158" s="74"/>
      <c r="Q158" s="23"/>
      <c r="R158" s="23"/>
      <c r="S158" s="23"/>
      <c r="T158" s="23"/>
      <c r="U158" s="76"/>
      <c r="V158" s="76"/>
      <c r="W158" s="78"/>
      <c r="X158" s="78"/>
    </row>
    <row r="159" spans="1:24" s="5" customFormat="1" ht="17.100000000000001" customHeight="1" x14ac:dyDescent="0.2">
      <c r="A159" s="24">
        <v>3002</v>
      </c>
      <c r="B159" s="41" t="s">
        <v>185</v>
      </c>
      <c r="C159" s="68"/>
      <c r="D159" s="42">
        <v>768284330021</v>
      </c>
      <c r="E159" s="43">
        <v>50</v>
      </c>
      <c r="F159" s="44">
        <v>45</v>
      </c>
      <c r="G159" s="45">
        <v>149</v>
      </c>
      <c r="H159" s="27"/>
      <c r="I159" s="13"/>
      <c r="J159" s="14"/>
      <c r="L159" s="73">
        <f>IF(Table6[[#This Row],[SHIP 1]]&gt;19,Table6[[#This Row],[20+ PRICE]]*Table6[[#This Row],[SHIP 1]],Table6[[#This Row],[PRICE]]*Table6[[#This Row],[SHIP 1]])</f>
        <v>0</v>
      </c>
      <c r="M159" s="73">
        <f>IF(Table6[[#This Row],[SHIP 2]]&gt;19,Table6[[#This Row],[20+ PRICE]]*Table6[[#This Row],[SHIP 2]],Table6[[#This Row],[PRICE]]*Table6[[#This Row],[SHIP 2]])</f>
        <v>0</v>
      </c>
      <c r="N159" s="73">
        <f>IF(Table6[[#This Row],[SHIP 3]]&gt;19,Table6[[#This Row],[20+ PRICE]]*Table6[[#This Row],[SHIP 3]],Table6[[#This Row],[PRICE]]*Table6[[#This Row],[SHIP 3]])</f>
        <v>0</v>
      </c>
      <c r="O159" s="73"/>
      <c r="Q159" s="23"/>
      <c r="R159" s="23"/>
      <c r="S159" s="23"/>
      <c r="T159" s="23"/>
      <c r="U159" s="76"/>
      <c r="V159" s="76"/>
      <c r="W159" s="78"/>
      <c r="X159" s="78"/>
    </row>
    <row r="160" spans="1:24" s="31" customFormat="1" ht="17.100000000000001" customHeight="1" x14ac:dyDescent="0.2">
      <c r="A160" s="46">
        <v>3003</v>
      </c>
      <c r="B160" s="59" t="s">
        <v>186</v>
      </c>
      <c r="C160" s="69"/>
      <c r="D160" s="48">
        <v>768284330038</v>
      </c>
      <c r="E160" s="52">
        <v>18</v>
      </c>
      <c r="F160" s="50">
        <v>16</v>
      </c>
      <c r="G160" s="53">
        <v>36</v>
      </c>
      <c r="H160" s="27"/>
      <c r="I160" s="13"/>
      <c r="J160" s="14"/>
      <c r="L160" s="73">
        <f>IF(Table6[[#This Row],[SHIP 1]]&gt;19,Table6[[#This Row],[20+ PRICE]]*Table6[[#This Row],[SHIP 1]],Table6[[#This Row],[PRICE]]*Table6[[#This Row],[SHIP 1]])</f>
        <v>0</v>
      </c>
      <c r="M160" s="73">
        <f>IF(Table6[[#This Row],[SHIP 2]]&gt;19,Table6[[#This Row],[20+ PRICE]]*Table6[[#This Row],[SHIP 2]],Table6[[#This Row],[PRICE]]*Table6[[#This Row],[SHIP 2]])</f>
        <v>0</v>
      </c>
      <c r="N160" s="73">
        <f>IF(Table6[[#This Row],[SHIP 3]]&gt;19,Table6[[#This Row],[20+ PRICE]]*Table6[[#This Row],[SHIP 3]],Table6[[#This Row],[PRICE]]*Table6[[#This Row],[SHIP 3]])</f>
        <v>0</v>
      </c>
      <c r="O160" s="74"/>
      <c r="Q160" s="23"/>
      <c r="R160" s="23"/>
      <c r="S160" s="23"/>
      <c r="T160" s="23"/>
      <c r="U160" s="76"/>
      <c r="V160" s="76"/>
      <c r="W160" s="78"/>
      <c r="X160" s="78"/>
    </row>
    <row r="161" spans="1:24" s="5" customFormat="1" ht="17.100000000000001" customHeight="1" x14ac:dyDescent="0.2">
      <c r="A161" s="24">
        <v>3004</v>
      </c>
      <c r="B161" s="41" t="s">
        <v>187</v>
      </c>
      <c r="C161" s="68"/>
      <c r="D161" s="42">
        <v>768284330045</v>
      </c>
      <c r="E161" s="43">
        <v>60</v>
      </c>
      <c r="F161" s="44">
        <v>55</v>
      </c>
      <c r="G161" s="45">
        <v>149</v>
      </c>
      <c r="H161" s="27"/>
      <c r="I161" s="13"/>
      <c r="J161" s="14"/>
      <c r="L161" s="73">
        <f>IF(Table6[[#This Row],[SHIP 1]]&gt;19,Table6[[#This Row],[20+ PRICE]]*Table6[[#This Row],[SHIP 1]],Table6[[#This Row],[PRICE]]*Table6[[#This Row],[SHIP 1]])</f>
        <v>0</v>
      </c>
      <c r="M161" s="73">
        <f>IF(Table6[[#This Row],[SHIP 2]]&gt;19,Table6[[#This Row],[20+ PRICE]]*Table6[[#This Row],[SHIP 2]],Table6[[#This Row],[PRICE]]*Table6[[#This Row],[SHIP 2]])</f>
        <v>0</v>
      </c>
      <c r="N161" s="73">
        <f>IF(Table6[[#This Row],[SHIP 3]]&gt;19,Table6[[#This Row],[20+ PRICE]]*Table6[[#This Row],[SHIP 3]],Table6[[#This Row],[PRICE]]*Table6[[#This Row],[SHIP 3]])</f>
        <v>0</v>
      </c>
      <c r="O161" s="73"/>
      <c r="Q161" s="23"/>
      <c r="R161" s="23"/>
      <c r="S161" s="23"/>
      <c r="T161" s="23"/>
      <c r="U161" s="76"/>
      <c r="V161" s="76"/>
      <c r="W161" s="78"/>
      <c r="X161" s="78"/>
    </row>
    <row r="162" spans="1:24" s="31" customFormat="1" ht="17.100000000000001" customHeight="1" x14ac:dyDescent="0.2">
      <c r="A162" s="46">
        <v>3005</v>
      </c>
      <c r="B162" s="47" t="s">
        <v>188</v>
      </c>
      <c r="C162" s="69"/>
      <c r="D162" s="48">
        <v>768284330052</v>
      </c>
      <c r="E162" s="52">
        <v>7.99</v>
      </c>
      <c r="F162" s="50">
        <v>7.49</v>
      </c>
      <c r="G162" s="53">
        <v>15.99</v>
      </c>
      <c r="H162" s="27"/>
      <c r="I162" s="13"/>
      <c r="J162" s="14"/>
      <c r="L162" s="73">
        <f>IF(Table6[[#This Row],[SHIP 1]]&gt;19,Table6[[#This Row],[20+ PRICE]]*Table6[[#This Row],[SHIP 1]],Table6[[#This Row],[PRICE]]*Table6[[#This Row],[SHIP 1]])</f>
        <v>0</v>
      </c>
      <c r="M162" s="73">
        <f>IF(Table6[[#This Row],[SHIP 2]]&gt;19,Table6[[#This Row],[20+ PRICE]]*Table6[[#This Row],[SHIP 2]],Table6[[#This Row],[PRICE]]*Table6[[#This Row],[SHIP 2]])</f>
        <v>0</v>
      </c>
      <c r="N162" s="73">
        <f>IF(Table6[[#This Row],[SHIP 3]]&gt;19,Table6[[#This Row],[20+ PRICE]]*Table6[[#This Row],[SHIP 3]],Table6[[#This Row],[PRICE]]*Table6[[#This Row],[SHIP 3]])</f>
        <v>0</v>
      </c>
      <c r="O162" s="74"/>
      <c r="Q162" s="23"/>
      <c r="R162" s="23"/>
      <c r="S162" s="23"/>
      <c r="T162" s="23"/>
      <c r="U162" s="76"/>
      <c r="V162" s="76"/>
      <c r="W162" s="78"/>
      <c r="X162" s="78"/>
    </row>
    <row r="163" spans="1:24" s="5" customFormat="1" ht="17.100000000000001" customHeight="1" x14ac:dyDescent="0.2">
      <c r="A163" s="24">
        <v>3006</v>
      </c>
      <c r="B163" s="41" t="s">
        <v>189</v>
      </c>
      <c r="C163" s="68"/>
      <c r="D163" s="42">
        <v>768284330069</v>
      </c>
      <c r="E163" s="43">
        <v>60</v>
      </c>
      <c r="F163" s="44">
        <v>55</v>
      </c>
      <c r="G163" s="45">
        <v>120</v>
      </c>
      <c r="H163" s="27"/>
      <c r="I163" s="13"/>
      <c r="J163" s="14"/>
      <c r="L163" s="73">
        <f>IF(Table6[[#This Row],[SHIP 1]]&gt;19,Table6[[#This Row],[20+ PRICE]]*Table6[[#This Row],[SHIP 1]],Table6[[#This Row],[PRICE]]*Table6[[#This Row],[SHIP 1]])</f>
        <v>0</v>
      </c>
      <c r="M163" s="73">
        <f>IF(Table6[[#This Row],[SHIP 2]]&gt;19,Table6[[#This Row],[20+ PRICE]]*Table6[[#This Row],[SHIP 2]],Table6[[#This Row],[PRICE]]*Table6[[#This Row],[SHIP 2]])</f>
        <v>0</v>
      </c>
      <c r="N163" s="73">
        <f>IF(Table6[[#This Row],[SHIP 3]]&gt;19,Table6[[#This Row],[20+ PRICE]]*Table6[[#This Row],[SHIP 3]],Table6[[#This Row],[PRICE]]*Table6[[#This Row],[SHIP 3]])</f>
        <v>0</v>
      </c>
      <c r="O163" s="73"/>
      <c r="Q163" s="23"/>
      <c r="R163" s="23"/>
      <c r="S163" s="23"/>
      <c r="T163" s="23"/>
      <c r="U163" s="76"/>
      <c r="V163" s="76"/>
      <c r="W163" s="78"/>
      <c r="X163" s="78"/>
    </row>
    <row r="164" spans="1:24" s="31" customFormat="1" ht="17.100000000000001" customHeight="1" x14ac:dyDescent="0.2">
      <c r="A164" s="46">
        <v>3010</v>
      </c>
      <c r="B164" s="47" t="s">
        <v>190</v>
      </c>
      <c r="C164" s="70" t="s">
        <v>194</v>
      </c>
      <c r="D164" s="48">
        <v>768284330106</v>
      </c>
      <c r="E164" s="52">
        <v>9.99</v>
      </c>
      <c r="F164" s="50">
        <v>9.65</v>
      </c>
      <c r="G164" s="53">
        <v>20</v>
      </c>
      <c r="H164" s="27"/>
      <c r="I164" s="13"/>
      <c r="J164" s="14"/>
      <c r="L164" s="73">
        <f>IF(Table6[[#This Row],[SHIP 1]]&gt;19,Table6[[#This Row],[20+ PRICE]]*Table6[[#This Row],[SHIP 1]],Table6[[#This Row],[PRICE]]*Table6[[#This Row],[SHIP 1]])</f>
        <v>0</v>
      </c>
      <c r="M164" s="73">
        <f>IF(Table6[[#This Row],[SHIP 2]]&gt;19,Table6[[#This Row],[20+ PRICE]]*Table6[[#This Row],[SHIP 2]],Table6[[#This Row],[PRICE]]*Table6[[#This Row],[SHIP 2]])</f>
        <v>0</v>
      </c>
      <c r="N164" s="73">
        <f>IF(Table6[[#This Row],[SHIP 3]]&gt;19,Table6[[#This Row],[20+ PRICE]]*Table6[[#This Row],[SHIP 3]],Table6[[#This Row],[PRICE]]*Table6[[#This Row],[SHIP 3]])</f>
        <v>0</v>
      </c>
      <c r="O164" s="74"/>
      <c r="Q164" s="23"/>
      <c r="R164" s="23"/>
      <c r="S164" s="23"/>
      <c r="T164" s="23"/>
      <c r="U164" s="76"/>
      <c r="V164" s="76"/>
      <c r="W164" s="78"/>
      <c r="X164" s="78"/>
    </row>
    <row r="165" spans="1:24" s="5" customFormat="1" ht="17.100000000000001" customHeight="1" x14ac:dyDescent="0.2">
      <c r="A165" s="26">
        <v>3011</v>
      </c>
      <c r="B165" s="60" t="s">
        <v>191</v>
      </c>
      <c r="C165" s="72" t="s">
        <v>194</v>
      </c>
      <c r="D165" s="61">
        <v>768284330113</v>
      </c>
      <c r="E165" s="62">
        <v>2.5</v>
      </c>
      <c r="F165" s="63">
        <v>2.5</v>
      </c>
      <c r="G165" s="64">
        <v>5</v>
      </c>
      <c r="H165" s="27"/>
      <c r="I165" s="13"/>
      <c r="J165" s="14"/>
      <c r="L165" s="73">
        <f>IF(Table6[[#This Row],[SHIP 1]]&gt;19,Table6[[#This Row],[20+ PRICE]]*Table6[[#This Row],[SHIP 1]],Table6[[#This Row],[PRICE]]*Table6[[#This Row],[SHIP 1]])</f>
        <v>0</v>
      </c>
      <c r="M165" s="73">
        <f>IF(Table6[[#This Row],[SHIP 2]]&gt;19,Table6[[#This Row],[20+ PRICE]]*Table6[[#This Row],[SHIP 2]],Table6[[#This Row],[PRICE]]*Table6[[#This Row],[SHIP 2]])</f>
        <v>0</v>
      </c>
      <c r="N165" s="73">
        <f>IF(Table6[[#This Row],[SHIP 3]]&gt;19,Table6[[#This Row],[20+ PRICE]]*Table6[[#This Row],[SHIP 3]],Table6[[#This Row],[PRICE]]*Table6[[#This Row],[SHIP 3]])</f>
        <v>0</v>
      </c>
      <c r="O165" s="73"/>
      <c r="Q165" s="23"/>
      <c r="R165" s="23"/>
      <c r="S165" s="23"/>
      <c r="T165" s="23"/>
      <c r="U165" s="76"/>
      <c r="V165" s="76"/>
      <c r="W165" s="78"/>
      <c r="X165" s="78"/>
    </row>
    <row r="166" spans="1:24" ht="17.100000000000001" customHeight="1" x14ac:dyDescent="0.2">
      <c r="A166" s="83" t="s">
        <v>143</v>
      </c>
      <c r="B166" s="83"/>
      <c r="C166" s="84"/>
      <c r="D166" s="83"/>
      <c r="E166" s="83"/>
      <c r="F166" s="83"/>
      <c r="G166" s="83"/>
      <c r="H166" s="6" t="s">
        <v>146</v>
      </c>
      <c r="I166" s="6" t="s">
        <v>144</v>
      </c>
      <c r="J166" s="6" t="s">
        <v>145</v>
      </c>
      <c r="L166" s="75">
        <f>SUM(L16:L165)</f>
        <v>0</v>
      </c>
      <c r="M166" s="75">
        <f t="shared" ref="M166:N166" si="0">SUM(M16:M165)</f>
        <v>0</v>
      </c>
      <c r="N166" s="75">
        <f t="shared" si="0"/>
        <v>0</v>
      </c>
      <c r="P166" s="23"/>
      <c r="Q166" s="23"/>
      <c r="R166" s="23"/>
      <c r="S166" s="23"/>
      <c r="T166" s="23"/>
      <c r="U166" s="76"/>
    </row>
    <row r="167" spans="1:24" ht="29.25" customHeight="1" thickBot="1" x14ac:dyDescent="0.25">
      <c r="A167" s="84"/>
      <c r="B167" s="84"/>
      <c r="C167" s="84"/>
      <c r="D167" s="84"/>
      <c r="E167" s="84"/>
      <c r="F167" s="84"/>
      <c r="G167" s="84"/>
      <c r="H167" s="7">
        <f>(L166)</f>
        <v>0</v>
      </c>
      <c r="I167" s="7">
        <f t="shared" ref="I167:J167" si="1">(M166)</f>
        <v>0</v>
      </c>
      <c r="J167" s="7">
        <f t="shared" si="1"/>
        <v>0</v>
      </c>
      <c r="P167" s="23"/>
      <c r="Q167" s="23"/>
      <c r="R167" s="23"/>
      <c r="S167" s="23"/>
      <c r="T167" s="23"/>
      <c r="U167" s="76"/>
    </row>
    <row r="168" spans="1:24" ht="14.25" customHeight="1" x14ac:dyDescent="0.2">
      <c r="A168" s="8" t="s">
        <v>148</v>
      </c>
      <c r="B168" s="116" t="s">
        <v>149</v>
      </c>
      <c r="C168" s="117"/>
      <c r="D168" s="118"/>
      <c r="E168" s="109" t="s">
        <v>147</v>
      </c>
      <c r="F168" s="110"/>
      <c r="G168" s="110"/>
      <c r="H168" s="114">
        <f>SUM(Table3[])</f>
        <v>0</v>
      </c>
      <c r="I168" s="114"/>
      <c r="J168" s="114"/>
      <c r="P168" s="23"/>
      <c r="Q168" s="23"/>
      <c r="R168" s="23"/>
      <c r="S168" s="23"/>
      <c r="T168" s="23"/>
      <c r="U168" s="76"/>
    </row>
    <row r="169" spans="1:24" ht="14.25" customHeight="1" x14ac:dyDescent="0.2">
      <c r="A169" s="2"/>
      <c r="B169" s="119"/>
      <c r="C169" s="120"/>
      <c r="D169" s="121"/>
      <c r="E169" s="109"/>
      <c r="F169" s="110"/>
      <c r="G169" s="110"/>
      <c r="H169" s="114"/>
      <c r="I169" s="114"/>
      <c r="J169" s="114"/>
      <c r="P169" s="23"/>
      <c r="Q169" s="23"/>
      <c r="R169" s="23"/>
      <c r="S169" s="23"/>
      <c r="T169" s="23"/>
      <c r="U169" s="76"/>
    </row>
    <row r="170" spans="1:24" ht="14.25" customHeight="1" x14ac:dyDescent="0.2">
      <c r="A170" s="2"/>
      <c r="B170" s="119"/>
      <c r="C170" s="120"/>
      <c r="D170" s="121"/>
      <c r="E170" s="109"/>
      <c r="F170" s="110"/>
      <c r="G170" s="110"/>
      <c r="H170" s="114"/>
      <c r="I170" s="114"/>
      <c r="J170" s="114"/>
      <c r="P170" s="23"/>
      <c r="Q170" s="23"/>
      <c r="R170" s="23"/>
      <c r="S170" s="23"/>
      <c r="T170" s="23"/>
      <c r="U170" s="76"/>
    </row>
    <row r="171" spans="1:24" ht="15" customHeight="1" thickBot="1" x14ac:dyDescent="0.25">
      <c r="A171" s="2"/>
      <c r="B171" s="122"/>
      <c r="C171" s="123"/>
      <c r="D171" s="124"/>
      <c r="E171" s="109"/>
      <c r="F171" s="110"/>
      <c r="G171" s="110"/>
      <c r="H171" s="114"/>
      <c r="I171" s="114"/>
      <c r="J171" s="114"/>
      <c r="P171" s="23"/>
      <c r="Q171" s="23"/>
      <c r="R171" s="23"/>
      <c r="S171" s="23"/>
      <c r="T171" s="23"/>
      <c r="U171" s="76"/>
    </row>
    <row r="172" spans="1:24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</row>
    <row r="173" spans="1:24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</row>
    <row r="174" spans="1:24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</row>
    <row r="175" spans="1:24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</row>
    <row r="176" spans="1:24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</row>
    <row r="177" spans="1:20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</row>
    <row r="178" spans="1:20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</row>
    <row r="179" spans="1:20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</row>
    <row r="180" spans="1:20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</row>
    <row r="181" spans="1:20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</row>
    <row r="182" spans="1:20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1:20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</row>
    <row r="184" spans="1:20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</row>
    <row r="185" spans="1:20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</row>
    <row r="186" spans="1:20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</row>
    <row r="187" spans="1:20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1:20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</row>
    <row r="189" spans="1:20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</row>
    <row r="190" spans="1:20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</row>
    <row r="191" spans="1:20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</row>
    <row r="192" spans="1:20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</row>
    <row r="193" spans="1:20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</row>
    <row r="194" spans="1:20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</row>
    <row r="195" spans="1:20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</row>
    <row r="196" spans="1:20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</row>
    <row r="197" spans="1:20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</row>
    <row r="198" spans="1:20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</row>
    <row r="199" spans="1:20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</row>
    <row r="200" spans="1:20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</row>
    <row r="201" spans="1:20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</row>
    <row r="202" spans="1:20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</row>
    <row r="203" spans="1:20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1:20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</row>
    <row r="205" spans="1:20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</row>
    <row r="206" spans="1:20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</row>
    <row r="207" spans="1:20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</row>
    <row r="208" spans="1:20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</row>
    <row r="209" spans="1:20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</row>
    <row r="210" spans="1:20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</row>
    <row r="211" spans="1:20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</row>
    <row r="212" spans="1:20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</row>
    <row r="213" spans="1:20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</row>
    <row r="214" spans="1:20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</row>
    <row r="215" spans="1:20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</row>
    <row r="216" spans="1:20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</row>
    <row r="217" spans="1:20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1:20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</row>
    <row r="219" spans="1:20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</row>
    <row r="220" spans="1:20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</row>
    <row r="221" spans="1:20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</row>
    <row r="222" spans="1:20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</row>
    <row r="223" spans="1:20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</row>
    <row r="224" spans="1:20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1:20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</row>
    <row r="226" spans="1:20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</row>
    <row r="227" spans="1:20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</row>
    <row r="228" spans="1:20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</row>
    <row r="229" spans="1:20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</row>
    <row r="230" spans="1:20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</row>
    <row r="231" spans="1:20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1:20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</row>
    <row r="233" spans="1:20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</row>
    <row r="234" spans="1:20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</row>
    <row r="235" spans="1:20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1:20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</row>
    <row r="237" spans="1:20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</row>
    <row r="238" spans="1:20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</row>
    <row r="239" spans="1:20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1:20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</row>
    <row r="241" spans="1:20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</row>
    <row r="242" spans="1:20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</row>
    <row r="243" spans="1:20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</row>
    <row r="244" spans="1:20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1:20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</row>
    <row r="246" spans="1:20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</row>
    <row r="247" spans="1:20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</row>
    <row r="248" spans="1:20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</row>
    <row r="249" spans="1:20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</row>
    <row r="250" spans="1:20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</row>
    <row r="251" spans="1:20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</row>
    <row r="252" spans="1:20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1:20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</row>
    <row r="254" spans="1:20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</row>
    <row r="255" spans="1:20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</row>
    <row r="256" spans="1:20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</row>
    <row r="257" spans="1:20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</row>
    <row r="258" spans="1:20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</row>
    <row r="259" spans="1:20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</row>
    <row r="260" spans="1:20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1:20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</row>
    <row r="262" spans="1:20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</row>
    <row r="263" spans="1:20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</row>
    <row r="264" spans="1:20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1:20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</row>
    <row r="266" spans="1:20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</row>
    <row r="267" spans="1:20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</row>
    <row r="268" spans="1:20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</row>
    <row r="269" spans="1:20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1:20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</row>
    <row r="271" spans="1:20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</row>
    <row r="272" spans="1:20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</row>
    <row r="273" spans="1:20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</row>
    <row r="274" spans="1:20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</row>
  </sheetData>
  <sheetProtection algorithmName="SHA-512" hashValue="N6OFDE2JTNbeYjzZ1Y6kE7qNxLBWmrfYaW4cdBVfDuIcS+owbkNKxNEqGZ9h1sG3Vsu+Ly/BchDazG3DRTqRdg==" saltValue="cU+mUipcLIonfpp7jQnAyQ==" spinCount="100000" sheet="1" selectLockedCells="1"/>
  <mergeCells count="25">
    <mergeCell ref="E168:G171"/>
    <mergeCell ref="I8:L8"/>
    <mergeCell ref="M8:O8"/>
    <mergeCell ref="H9:J9"/>
    <mergeCell ref="H168:J171"/>
    <mergeCell ref="A1:G9"/>
    <mergeCell ref="B168:D171"/>
    <mergeCell ref="H1:L2"/>
    <mergeCell ref="M1:O2"/>
    <mergeCell ref="I3:L3"/>
    <mergeCell ref="I4:L4"/>
    <mergeCell ref="I5:L5"/>
    <mergeCell ref="A166:G167"/>
    <mergeCell ref="F10:G10"/>
    <mergeCell ref="A11:G12"/>
    <mergeCell ref="M3:O3"/>
    <mergeCell ref="M4:O4"/>
    <mergeCell ref="M5:O5"/>
    <mergeCell ref="M6:O6"/>
    <mergeCell ref="M7:O7"/>
    <mergeCell ref="A14:G14"/>
    <mergeCell ref="A13:G13"/>
    <mergeCell ref="H10:J12"/>
    <mergeCell ref="I6:L6"/>
    <mergeCell ref="I7:L7"/>
  </mergeCells>
  <phoneticPr fontId="11" type="noConversion"/>
  <pageMargins left="3.3333333333333335E-3" right="0.7" top="3.5416666666666665E-3" bottom="0.75" header="0.3" footer="0.3"/>
  <pageSetup scale="33" fitToHeight="0" orientation="portrait" horizontalDpi="4294967295" verticalDpi="4294967295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21873-9FA5-4082-98DC-3EE0D40BC446}">
  <sheetPr published="0"/>
  <dimension ref="A1:D152"/>
  <sheetViews>
    <sheetView topLeftCell="A25" workbookViewId="0">
      <selection activeCell="F10" sqref="F10"/>
    </sheetView>
  </sheetViews>
  <sheetFormatPr defaultRowHeight="14.25" x14ac:dyDescent="0.2"/>
  <cols>
    <col min="1" max="1" width="9" customWidth="1"/>
    <col min="2" max="2" width="9.125" customWidth="1"/>
    <col min="3" max="3" width="4.125" customWidth="1"/>
    <col min="4" max="4" width="18" customWidth="1"/>
    <col min="5" max="5" width="9" customWidth="1"/>
    <col min="7" max="9" width="9" customWidth="1"/>
  </cols>
  <sheetData>
    <row r="1" spans="1:4" s="16" customFormat="1" x14ac:dyDescent="0.2">
      <c r="A1" s="16" t="s">
        <v>140</v>
      </c>
      <c r="B1" s="125" t="str">
        <f>('2024 ORDER FORM_PRESEASON'!H13)</f>
        <v>DATE 00/00/00</v>
      </c>
      <c r="C1" s="125"/>
      <c r="D1" s="16" t="str">
        <f>('2024 ORDER FORM_PRESEASON'!H14)</f>
        <v>PO#</v>
      </c>
    </row>
    <row r="2" spans="1:4" x14ac:dyDescent="0.2">
      <c r="A2" t="s">
        <v>150</v>
      </c>
      <c r="B2" t="s">
        <v>151</v>
      </c>
    </row>
    <row r="3" spans="1:4" x14ac:dyDescent="0.2">
      <c r="A3" s="79">
        <v>1039</v>
      </c>
      <c r="B3" s="15">
        <f>('2024 ORDER FORM_PRESEASON'!H16)</f>
        <v>0</v>
      </c>
    </row>
    <row r="4" spans="1:4" x14ac:dyDescent="0.2">
      <c r="A4" s="79">
        <v>1180</v>
      </c>
      <c r="B4" s="15">
        <f>('2024 ORDER FORM_PRESEASON'!H17)</f>
        <v>0</v>
      </c>
    </row>
    <row r="5" spans="1:4" x14ac:dyDescent="0.2">
      <c r="A5" s="79">
        <v>1205</v>
      </c>
      <c r="B5" s="15">
        <f>('2024 ORDER FORM_PRESEASON'!H18)</f>
        <v>0</v>
      </c>
    </row>
    <row r="6" spans="1:4" x14ac:dyDescent="0.2">
      <c r="A6" s="79">
        <v>1209</v>
      </c>
      <c r="B6" s="15">
        <f>('2024 ORDER FORM_PRESEASON'!H19)</f>
        <v>0</v>
      </c>
    </row>
    <row r="7" spans="1:4" x14ac:dyDescent="0.2">
      <c r="A7" s="79">
        <v>1210</v>
      </c>
      <c r="B7" s="15">
        <f>('2024 ORDER FORM_PRESEASON'!H20)</f>
        <v>0</v>
      </c>
    </row>
    <row r="8" spans="1:4" x14ac:dyDescent="0.2">
      <c r="A8" s="79">
        <v>1211</v>
      </c>
      <c r="B8" s="15">
        <f>('2024 ORDER FORM_PRESEASON'!H21)</f>
        <v>0</v>
      </c>
    </row>
    <row r="9" spans="1:4" x14ac:dyDescent="0.2">
      <c r="A9" s="79">
        <v>1212</v>
      </c>
      <c r="B9" s="15">
        <f>('2024 ORDER FORM_PRESEASON'!H22)</f>
        <v>0</v>
      </c>
    </row>
    <row r="10" spans="1:4" x14ac:dyDescent="0.2">
      <c r="A10" s="79">
        <v>1234</v>
      </c>
      <c r="B10" s="15">
        <f>('2024 ORDER FORM_PRESEASON'!H23)</f>
        <v>0</v>
      </c>
    </row>
    <row r="11" spans="1:4" x14ac:dyDescent="0.2">
      <c r="A11" s="79">
        <v>1236</v>
      </c>
      <c r="B11" s="15">
        <f>('2024 ORDER FORM_PRESEASON'!H24)</f>
        <v>0</v>
      </c>
    </row>
    <row r="12" spans="1:4" x14ac:dyDescent="0.2">
      <c r="A12" s="79">
        <v>1238</v>
      </c>
      <c r="B12" s="15">
        <f>('2024 ORDER FORM_PRESEASON'!H25)</f>
        <v>0</v>
      </c>
    </row>
    <row r="13" spans="1:4" x14ac:dyDescent="0.2">
      <c r="A13" s="79">
        <v>1239</v>
      </c>
      <c r="B13" s="15">
        <f>('2024 ORDER FORM_PRESEASON'!H26)</f>
        <v>0</v>
      </c>
    </row>
    <row r="14" spans="1:4" x14ac:dyDescent="0.2">
      <c r="A14" s="79">
        <v>1240</v>
      </c>
      <c r="B14" s="15">
        <f>('2024 ORDER FORM_PRESEASON'!H27)</f>
        <v>0</v>
      </c>
    </row>
    <row r="15" spans="1:4" x14ac:dyDescent="0.2">
      <c r="A15" s="79">
        <v>1270</v>
      </c>
      <c r="B15" s="15">
        <f>('2024 ORDER FORM_PRESEASON'!H28)</f>
        <v>0</v>
      </c>
    </row>
    <row r="16" spans="1:4" x14ac:dyDescent="0.2">
      <c r="A16" s="79">
        <v>1271</v>
      </c>
      <c r="B16" s="15">
        <f>('2024 ORDER FORM_PRESEASON'!H29)</f>
        <v>0</v>
      </c>
    </row>
    <row r="17" spans="1:2" x14ac:dyDescent="0.2">
      <c r="A17" s="79">
        <v>1273</v>
      </c>
      <c r="B17" s="15">
        <f>('2024 ORDER FORM_PRESEASON'!H30)</f>
        <v>0</v>
      </c>
    </row>
    <row r="18" spans="1:2" x14ac:dyDescent="0.2">
      <c r="A18" s="79">
        <v>1275</v>
      </c>
      <c r="B18" s="15">
        <f>('2024 ORDER FORM_PRESEASON'!H31)</f>
        <v>0</v>
      </c>
    </row>
    <row r="19" spans="1:2" x14ac:dyDescent="0.2">
      <c r="A19" s="79">
        <v>1276</v>
      </c>
      <c r="B19" s="15">
        <f>('2024 ORDER FORM_PRESEASON'!H32)</f>
        <v>0</v>
      </c>
    </row>
    <row r="20" spans="1:2" x14ac:dyDescent="0.2">
      <c r="A20" s="79">
        <v>1277</v>
      </c>
      <c r="B20" s="15">
        <f>('2024 ORDER FORM_PRESEASON'!H33)</f>
        <v>0</v>
      </c>
    </row>
    <row r="21" spans="1:2" x14ac:dyDescent="0.2">
      <c r="A21" s="79">
        <v>1281</v>
      </c>
      <c r="B21" s="15">
        <f>('2024 ORDER FORM_PRESEASON'!H34)</f>
        <v>0</v>
      </c>
    </row>
    <row r="22" spans="1:2" x14ac:dyDescent="0.2">
      <c r="A22" s="79">
        <v>1282</v>
      </c>
      <c r="B22" s="15">
        <f>('2024 ORDER FORM_PRESEASON'!H35)</f>
        <v>0</v>
      </c>
    </row>
    <row r="23" spans="1:2" x14ac:dyDescent="0.2">
      <c r="A23" s="79">
        <v>1315</v>
      </c>
      <c r="B23" s="15">
        <f>('2024 ORDER FORM_PRESEASON'!H36)</f>
        <v>0</v>
      </c>
    </row>
    <row r="24" spans="1:2" x14ac:dyDescent="0.2">
      <c r="A24" s="79">
        <v>1318</v>
      </c>
      <c r="B24" s="15">
        <f>('2024 ORDER FORM_PRESEASON'!H37)</f>
        <v>0</v>
      </c>
    </row>
    <row r="25" spans="1:2" x14ac:dyDescent="0.2">
      <c r="A25" s="79">
        <v>1319</v>
      </c>
      <c r="B25" s="15">
        <f>('2024 ORDER FORM_PRESEASON'!H38)</f>
        <v>0</v>
      </c>
    </row>
    <row r="26" spans="1:2" x14ac:dyDescent="0.2">
      <c r="A26" s="79">
        <v>1320</v>
      </c>
      <c r="B26" s="15">
        <f>('2024 ORDER FORM_PRESEASON'!H39)</f>
        <v>0</v>
      </c>
    </row>
    <row r="27" spans="1:2" x14ac:dyDescent="0.2">
      <c r="A27" s="79">
        <v>1321</v>
      </c>
      <c r="B27" s="15">
        <f>('2024 ORDER FORM_PRESEASON'!H40)</f>
        <v>0</v>
      </c>
    </row>
    <row r="28" spans="1:2" x14ac:dyDescent="0.2">
      <c r="A28" s="79">
        <v>1322</v>
      </c>
      <c r="B28" s="15">
        <f>('2024 ORDER FORM_PRESEASON'!H41)</f>
        <v>0</v>
      </c>
    </row>
    <row r="29" spans="1:2" x14ac:dyDescent="0.2">
      <c r="A29" s="79">
        <v>1323</v>
      </c>
      <c r="B29" s="15">
        <f>('2024 ORDER FORM_PRESEASON'!H42)</f>
        <v>0</v>
      </c>
    </row>
    <row r="30" spans="1:2" x14ac:dyDescent="0.2">
      <c r="A30" s="79">
        <v>1324</v>
      </c>
      <c r="B30" s="15">
        <f>('2024 ORDER FORM_PRESEASON'!H43)</f>
        <v>0</v>
      </c>
    </row>
    <row r="31" spans="1:2" x14ac:dyDescent="0.2">
      <c r="A31" s="79">
        <v>1325</v>
      </c>
      <c r="B31" s="15">
        <f>('2024 ORDER FORM_PRESEASON'!H44)</f>
        <v>0</v>
      </c>
    </row>
    <row r="32" spans="1:2" x14ac:dyDescent="0.2">
      <c r="A32" s="79">
        <v>1326</v>
      </c>
      <c r="B32" s="15">
        <f>('2024 ORDER FORM_PRESEASON'!H45)</f>
        <v>0</v>
      </c>
    </row>
    <row r="33" spans="1:2" x14ac:dyDescent="0.2">
      <c r="A33" s="79">
        <v>1348</v>
      </c>
      <c r="B33" s="15">
        <f>('2024 ORDER FORM_PRESEASON'!H46)</f>
        <v>0</v>
      </c>
    </row>
    <row r="34" spans="1:2" x14ac:dyDescent="0.2">
      <c r="A34" s="79">
        <v>1350</v>
      </c>
      <c r="B34" s="15">
        <f>('2024 ORDER FORM_PRESEASON'!H47)</f>
        <v>0</v>
      </c>
    </row>
    <row r="35" spans="1:2" x14ac:dyDescent="0.2">
      <c r="A35" s="79">
        <v>1354</v>
      </c>
      <c r="B35" s="15">
        <f>('2024 ORDER FORM_PRESEASON'!H48)</f>
        <v>0</v>
      </c>
    </row>
    <row r="36" spans="1:2" x14ac:dyDescent="0.2">
      <c r="A36" s="79">
        <v>1356</v>
      </c>
      <c r="B36" s="15">
        <f>('2024 ORDER FORM_PRESEASON'!H49)</f>
        <v>0</v>
      </c>
    </row>
    <row r="37" spans="1:2" x14ac:dyDescent="0.2">
      <c r="A37" s="79">
        <v>1363</v>
      </c>
      <c r="B37" s="15">
        <f>('2024 ORDER FORM_PRESEASON'!H50)</f>
        <v>0</v>
      </c>
    </row>
    <row r="38" spans="1:2" x14ac:dyDescent="0.2">
      <c r="A38" s="79">
        <v>1364</v>
      </c>
      <c r="B38" s="15">
        <f>('2024 ORDER FORM_PRESEASON'!H51)</f>
        <v>0</v>
      </c>
    </row>
    <row r="39" spans="1:2" x14ac:dyDescent="0.2">
      <c r="A39" s="79">
        <v>1365</v>
      </c>
      <c r="B39" s="15">
        <f>('2024 ORDER FORM_PRESEASON'!H52)</f>
        <v>0</v>
      </c>
    </row>
    <row r="40" spans="1:2" x14ac:dyDescent="0.2">
      <c r="A40" s="79">
        <v>1381</v>
      </c>
      <c r="B40" s="15">
        <f>('2024 ORDER FORM_PRESEASON'!H53)</f>
        <v>0</v>
      </c>
    </row>
    <row r="41" spans="1:2" x14ac:dyDescent="0.2">
      <c r="A41" s="79">
        <v>1383</v>
      </c>
      <c r="B41" s="15">
        <f>('2024 ORDER FORM_PRESEASON'!H54)</f>
        <v>0</v>
      </c>
    </row>
    <row r="42" spans="1:2" x14ac:dyDescent="0.2">
      <c r="A42" s="79">
        <v>1384</v>
      </c>
      <c r="B42" s="15">
        <f>('2024 ORDER FORM_PRESEASON'!H55)</f>
        <v>0</v>
      </c>
    </row>
    <row r="43" spans="1:2" x14ac:dyDescent="0.2">
      <c r="A43" s="79">
        <v>1385</v>
      </c>
      <c r="B43" s="15">
        <f>('2024 ORDER FORM_PRESEASON'!H56)</f>
        <v>0</v>
      </c>
    </row>
    <row r="44" spans="1:2" x14ac:dyDescent="0.2">
      <c r="A44" s="79">
        <v>1386</v>
      </c>
      <c r="B44" s="15">
        <f>('2024 ORDER FORM_PRESEASON'!H57)</f>
        <v>0</v>
      </c>
    </row>
    <row r="45" spans="1:2" x14ac:dyDescent="0.2">
      <c r="A45" s="79">
        <v>1387</v>
      </c>
      <c r="B45" s="15">
        <f>('2024 ORDER FORM_PRESEASON'!H58)</f>
        <v>0</v>
      </c>
    </row>
    <row r="46" spans="1:2" x14ac:dyDescent="0.2">
      <c r="A46" s="79">
        <v>1388</v>
      </c>
      <c r="B46" s="15">
        <f>('2024 ORDER FORM_PRESEASON'!H59)</f>
        <v>0</v>
      </c>
    </row>
    <row r="47" spans="1:2" x14ac:dyDescent="0.2">
      <c r="A47" s="79">
        <v>1389</v>
      </c>
      <c r="B47" s="15">
        <f>('2024 ORDER FORM_PRESEASON'!H60)</f>
        <v>0</v>
      </c>
    </row>
    <row r="48" spans="1:2" x14ac:dyDescent="0.2">
      <c r="A48" s="79">
        <v>1390</v>
      </c>
      <c r="B48" s="15">
        <f>('2024 ORDER FORM_PRESEASON'!H61)</f>
        <v>0</v>
      </c>
    </row>
    <row r="49" spans="1:2" x14ac:dyDescent="0.2">
      <c r="A49" s="79">
        <v>1420</v>
      </c>
      <c r="B49" s="15">
        <f>('2024 ORDER FORM_PRESEASON'!H62)</f>
        <v>0</v>
      </c>
    </row>
    <row r="50" spans="1:2" x14ac:dyDescent="0.2">
      <c r="A50" s="79">
        <v>1421</v>
      </c>
      <c r="B50" s="15">
        <f>('2024 ORDER FORM_PRESEASON'!H63)</f>
        <v>0</v>
      </c>
    </row>
    <row r="51" spans="1:2" x14ac:dyDescent="0.2">
      <c r="A51" s="79">
        <v>1422</v>
      </c>
      <c r="B51" s="15">
        <f>('2024 ORDER FORM_PRESEASON'!H64)</f>
        <v>0</v>
      </c>
    </row>
    <row r="52" spans="1:2" x14ac:dyDescent="0.2">
      <c r="A52" s="79">
        <v>1423</v>
      </c>
      <c r="B52" s="15">
        <f>('2024 ORDER FORM_PRESEASON'!H65)</f>
        <v>0</v>
      </c>
    </row>
    <row r="53" spans="1:2" x14ac:dyDescent="0.2">
      <c r="A53" s="79">
        <v>1425</v>
      </c>
      <c r="B53" s="15">
        <f>('2024 ORDER FORM_PRESEASON'!H66)</f>
        <v>0</v>
      </c>
    </row>
    <row r="54" spans="1:2" x14ac:dyDescent="0.2">
      <c r="A54" s="79">
        <v>1426</v>
      </c>
      <c r="B54" s="15">
        <f>('2024 ORDER FORM_PRESEASON'!H67)</f>
        <v>0</v>
      </c>
    </row>
    <row r="55" spans="1:2" x14ac:dyDescent="0.2">
      <c r="A55" s="79">
        <v>1427</v>
      </c>
      <c r="B55" s="15">
        <f>('2024 ORDER FORM_PRESEASON'!H68)</f>
        <v>0</v>
      </c>
    </row>
    <row r="56" spans="1:2" x14ac:dyDescent="0.2">
      <c r="A56" s="79">
        <v>1428</v>
      </c>
      <c r="B56" s="15">
        <f>('2024 ORDER FORM_PRESEASON'!H69)</f>
        <v>0</v>
      </c>
    </row>
    <row r="57" spans="1:2" x14ac:dyDescent="0.2">
      <c r="A57" s="79">
        <v>1430</v>
      </c>
      <c r="B57" s="15">
        <f>('2024 ORDER FORM_PRESEASON'!H70)</f>
        <v>0</v>
      </c>
    </row>
    <row r="58" spans="1:2" x14ac:dyDescent="0.2">
      <c r="A58" s="79">
        <v>1434</v>
      </c>
      <c r="B58" s="15">
        <f>('2024 ORDER FORM_PRESEASON'!H71)</f>
        <v>0</v>
      </c>
    </row>
    <row r="59" spans="1:2" x14ac:dyDescent="0.2">
      <c r="A59" s="79">
        <v>1437</v>
      </c>
      <c r="B59" s="15">
        <f>('2024 ORDER FORM_PRESEASON'!H72)</f>
        <v>0</v>
      </c>
    </row>
    <row r="60" spans="1:2" x14ac:dyDescent="0.2">
      <c r="A60" s="79">
        <v>1438</v>
      </c>
      <c r="B60" s="15">
        <f>('2024 ORDER FORM_PRESEASON'!H73)</f>
        <v>0</v>
      </c>
    </row>
    <row r="61" spans="1:2" x14ac:dyDescent="0.2">
      <c r="A61" s="79">
        <v>1440</v>
      </c>
      <c r="B61" s="15">
        <f>('2024 ORDER FORM_PRESEASON'!H74)</f>
        <v>0</v>
      </c>
    </row>
    <row r="62" spans="1:2" x14ac:dyDescent="0.2">
      <c r="A62" s="79">
        <v>1446</v>
      </c>
      <c r="B62" s="15">
        <f>('2024 ORDER FORM_PRESEASON'!H75)</f>
        <v>0</v>
      </c>
    </row>
    <row r="63" spans="1:2" x14ac:dyDescent="0.2">
      <c r="A63" s="79">
        <v>1447</v>
      </c>
      <c r="B63" s="15">
        <f>('2024 ORDER FORM_PRESEASON'!H76)</f>
        <v>0</v>
      </c>
    </row>
    <row r="64" spans="1:2" x14ac:dyDescent="0.2">
      <c r="A64" s="79">
        <v>1448</v>
      </c>
      <c r="B64" s="15">
        <f>('2024 ORDER FORM_PRESEASON'!H77)</f>
        <v>0</v>
      </c>
    </row>
    <row r="65" spans="1:2" x14ac:dyDescent="0.2">
      <c r="A65" s="79">
        <v>1449</v>
      </c>
      <c r="B65" s="15">
        <f>('2024 ORDER FORM_PRESEASON'!H78)</f>
        <v>0</v>
      </c>
    </row>
    <row r="66" spans="1:2" x14ac:dyDescent="0.2">
      <c r="A66" s="79">
        <v>1450</v>
      </c>
      <c r="B66" s="15">
        <f>('2024 ORDER FORM_PRESEASON'!H79)</f>
        <v>0</v>
      </c>
    </row>
    <row r="67" spans="1:2" x14ac:dyDescent="0.2">
      <c r="A67" s="79">
        <v>1454</v>
      </c>
      <c r="B67" s="15">
        <f>('2024 ORDER FORM_PRESEASON'!H80)</f>
        <v>0</v>
      </c>
    </row>
    <row r="68" spans="1:2" x14ac:dyDescent="0.2">
      <c r="A68" s="79">
        <v>1456</v>
      </c>
      <c r="B68" s="15">
        <f>('2024 ORDER FORM_PRESEASON'!H81)</f>
        <v>0</v>
      </c>
    </row>
    <row r="69" spans="1:2" x14ac:dyDescent="0.2">
      <c r="A69" s="79">
        <v>1457</v>
      </c>
      <c r="B69" s="15">
        <f>('2024 ORDER FORM_PRESEASON'!H82)</f>
        <v>0</v>
      </c>
    </row>
    <row r="70" spans="1:2" x14ac:dyDescent="0.2">
      <c r="A70" s="79">
        <v>1459</v>
      </c>
      <c r="B70" s="15">
        <f>('2024 ORDER FORM_PRESEASON'!H83)</f>
        <v>0</v>
      </c>
    </row>
    <row r="71" spans="1:2" x14ac:dyDescent="0.2">
      <c r="A71" s="79">
        <v>1462</v>
      </c>
      <c r="B71" s="15">
        <f>('2024 ORDER FORM_PRESEASON'!H84)</f>
        <v>0</v>
      </c>
    </row>
    <row r="72" spans="1:2" x14ac:dyDescent="0.2">
      <c r="A72" s="79">
        <v>1463</v>
      </c>
      <c r="B72" s="15">
        <f>('2024 ORDER FORM_PRESEASON'!H85)</f>
        <v>0</v>
      </c>
    </row>
    <row r="73" spans="1:2" x14ac:dyDescent="0.2">
      <c r="A73" s="79">
        <v>1485</v>
      </c>
      <c r="B73" s="15">
        <f>('2024 ORDER FORM_PRESEASON'!H86)</f>
        <v>0</v>
      </c>
    </row>
    <row r="74" spans="1:2" x14ac:dyDescent="0.2">
      <c r="A74" s="79">
        <v>1488</v>
      </c>
      <c r="B74" s="15">
        <f>('2024 ORDER FORM_PRESEASON'!H87)</f>
        <v>0</v>
      </c>
    </row>
    <row r="75" spans="1:2" x14ac:dyDescent="0.2">
      <c r="A75" s="79">
        <v>1495</v>
      </c>
      <c r="B75" s="15">
        <f>('2024 ORDER FORM_PRESEASON'!H88)</f>
        <v>0</v>
      </c>
    </row>
    <row r="76" spans="1:2" x14ac:dyDescent="0.2">
      <c r="A76" s="79">
        <v>1496</v>
      </c>
      <c r="B76" s="15">
        <f>('2024 ORDER FORM_PRESEASON'!H89)</f>
        <v>0</v>
      </c>
    </row>
    <row r="77" spans="1:2" x14ac:dyDescent="0.2">
      <c r="A77" s="79" t="s">
        <v>72</v>
      </c>
      <c r="B77" s="15">
        <f>('2024 ORDER FORM_PRESEASON'!H90)</f>
        <v>0</v>
      </c>
    </row>
    <row r="78" spans="1:2" x14ac:dyDescent="0.2">
      <c r="A78" s="79" t="s">
        <v>74</v>
      </c>
      <c r="B78" s="15">
        <f>('2024 ORDER FORM_PRESEASON'!H91)</f>
        <v>0</v>
      </c>
    </row>
    <row r="79" spans="1:2" x14ac:dyDescent="0.2">
      <c r="A79" s="79" t="s">
        <v>76</v>
      </c>
      <c r="B79" s="15">
        <f>('2024 ORDER FORM_PRESEASON'!H92)</f>
        <v>0</v>
      </c>
    </row>
    <row r="80" spans="1:2" x14ac:dyDescent="0.2">
      <c r="A80" s="79" t="s">
        <v>78</v>
      </c>
      <c r="B80" s="15">
        <f>('2024 ORDER FORM_PRESEASON'!H93)</f>
        <v>0</v>
      </c>
    </row>
    <row r="81" spans="1:2" x14ac:dyDescent="0.2">
      <c r="A81" s="79" t="s">
        <v>80</v>
      </c>
      <c r="B81" s="15">
        <f>('2024 ORDER FORM_PRESEASON'!H94)</f>
        <v>0</v>
      </c>
    </row>
    <row r="82" spans="1:2" x14ac:dyDescent="0.2">
      <c r="A82" s="79" t="s">
        <v>82</v>
      </c>
      <c r="B82" s="15">
        <f>('2024 ORDER FORM_PRESEASON'!H95)</f>
        <v>0</v>
      </c>
    </row>
    <row r="83" spans="1:2" x14ac:dyDescent="0.2">
      <c r="A83" s="79" t="s">
        <v>84</v>
      </c>
      <c r="B83" s="15">
        <f>('2024 ORDER FORM_PRESEASON'!H96)</f>
        <v>0</v>
      </c>
    </row>
    <row r="84" spans="1:2" x14ac:dyDescent="0.2">
      <c r="A84" s="79" t="s">
        <v>86</v>
      </c>
      <c r="B84" s="15">
        <f>('2024 ORDER FORM_PRESEASON'!H97)</f>
        <v>0</v>
      </c>
    </row>
    <row r="85" spans="1:2" x14ac:dyDescent="0.2">
      <c r="A85" s="79" t="s">
        <v>88</v>
      </c>
      <c r="B85" s="15">
        <f>('2024 ORDER FORM_PRESEASON'!H98)</f>
        <v>0</v>
      </c>
    </row>
    <row r="86" spans="1:2" x14ac:dyDescent="0.2">
      <c r="A86" s="79" t="s">
        <v>90</v>
      </c>
      <c r="B86" s="15">
        <f>('2024 ORDER FORM_PRESEASON'!H99)</f>
        <v>0</v>
      </c>
    </row>
    <row r="87" spans="1:2" x14ac:dyDescent="0.2">
      <c r="A87" s="79" t="s">
        <v>92</v>
      </c>
      <c r="B87" s="15">
        <f>('2024 ORDER FORM_PRESEASON'!H100)</f>
        <v>0</v>
      </c>
    </row>
    <row r="88" spans="1:2" x14ac:dyDescent="0.2">
      <c r="A88" s="79" t="s">
        <v>94</v>
      </c>
      <c r="B88" s="15">
        <f>('2024 ORDER FORM_PRESEASON'!H101)</f>
        <v>0</v>
      </c>
    </row>
    <row r="89" spans="1:2" x14ac:dyDescent="0.2">
      <c r="A89" s="79">
        <v>1808</v>
      </c>
      <c r="B89" s="15">
        <f>('2024 ORDER FORM_PRESEASON'!H102)</f>
        <v>0</v>
      </c>
    </row>
    <row r="90" spans="1:2" x14ac:dyDescent="0.2">
      <c r="A90" s="79">
        <v>1809</v>
      </c>
      <c r="B90" s="15">
        <f>('2024 ORDER FORM_PRESEASON'!H103)</f>
        <v>0</v>
      </c>
    </row>
    <row r="91" spans="1:2" x14ac:dyDescent="0.2">
      <c r="A91" s="79">
        <v>1813</v>
      </c>
      <c r="B91" s="15">
        <f>('2024 ORDER FORM_PRESEASON'!H104)</f>
        <v>0</v>
      </c>
    </row>
    <row r="92" spans="1:2" x14ac:dyDescent="0.2">
      <c r="A92" s="79">
        <v>1814</v>
      </c>
      <c r="B92" s="15">
        <f>('2024 ORDER FORM_PRESEASON'!H105)</f>
        <v>0</v>
      </c>
    </row>
    <row r="93" spans="1:2" x14ac:dyDescent="0.2">
      <c r="A93" s="79">
        <v>1815</v>
      </c>
      <c r="B93" s="15">
        <f>('2024 ORDER FORM_PRESEASON'!H106)</f>
        <v>0</v>
      </c>
    </row>
    <row r="94" spans="1:2" x14ac:dyDescent="0.2">
      <c r="A94" s="79">
        <v>1900</v>
      </c>
      <c r="B94" s="15">
        <f>('2024 ORDER FORM_PRESEASON'!H107)</f>
        <v>0</v>
      </c>
    </row>
    <row r="95" spans="1:2" x14ac:dyDescent="0.2">
      <c r="A95" s="79">
        <v>1901</v>
      </c>
      <c r="B95" s="15">
        <f>('2024 ORDER FORM_PRESEASON'!H108)</f>
        <v>0</v>
      </c>
    </row>
    <row r="96" spans="1:2" x14ac:dyDescent="0.2">
      <c r="A96" s="79">
        <v>1902</v>
      </c>
      <c r="B96" s="15">
        <f>('2024 ORDER FORM_PRESEASON'!H109)</f>
        <v>0</v>
      </c>
    </row>
    <row r="97" spans="1:2" x14ac:dyDescent="0.2">
      <c r="A97" s="79">
        <v>1903</v>
      </c>
      <c r="B97" s="15">
        <f>('2024 ORDER FORM_PRESEASON'!H110)</f>
        <v>0</v>
      </c>
    </row>
    <row r="98" spans="1:2" x14ac:dyDescent="0.2">
      <c r="A98" s="79">
        <v>1905</v>
      </c>
      <c r="B98" s="15">
        <f>('2024 ORDER FORM_PRESEASON'!H111)</f>
        <v>0</v>
      </c>
    </row>
    <row r="99" spans="1:2" x14ac:dyDescent="0.2">
      <c r="A99" s="79">
        <v>1906</v>
      </c>
      <c r="B99" s="15">
        <f>('2024 ORDER FORM_PRESEASON'!H112)</f>
        <v>0</v>
      </c>
    </row>
    <row r="100" spans="1:2" x14ac:dyDescent="0.2">
      <c r="A100" s="79">
        <v>1909</v>
      </c>
      <c r="B100" s="15">
        <f>('2024 ORDER FORM_PRESEASON'!H113)</f>
        <v>0</v>
      </c>
    </row>
    <row r="101" spans="1:2" x14ac:dyDescent="0.2">
      <c r="A101" s="79">
        <v>1910</v>
      </c>
      <c r="B101" s="15">
        <f>('2024 ORDER FORM_PRESEASON'!H114)</f>
        <v>0</v>
      </c>
    </row>
    <row r="102" spans="1:2" x14ac:dyDescent="0.2">
      <c r="A102" s="79">
        <v>1911</v>
      </c>
      <c r="B102" s="15">
        <f>('2024 ORDER FORM_PRESEASON'!H115)</f>
        <v>0</v>
      </c>
    </row>
    <row r="103" spans="1:2" x14ac:dyDescent="0.2">
      <c r="A103" s="79">
        <v>1912</v>
      </c>
      <c r="B103" s="15">
        <f>('2024 ORDER FORM_PRESEASON'!H116)</f>
        <v>0</v>
      </c>
    </row>
    <row r="104" spans="1:2" x14ac:dyDescent="0.2">
      <c r="A104" s="79">
        <v>1916</v>
      </c>
      <c r="B104" s="15">
        <f>('2024 ORDER FORM_PRESEASON'!H117)</f>
        <v>0</v>
      </c>
    </row>
    <row r="105" spans="1:2" x14ac:dyDescent="0.2">
      <c r="A105" s="79">
        <v>1917</v>
      </c>
      <c r="B105" s="15">
        <f>('2024 ORDER FORM_PRESEASON'!H118)</f>
        <v>0</v>
      </c>
    </row>
    <row r="106" spans="1:2" x14ac:dyDescent="0.2">
      <c r="A106" s="79">
        <v>1918</v>
      </c>
      <c r="B106" s="15">
        <f>('2024 ORDER FORM_PRESEASON'!H119)</f>
        <v>0</v>
      </c>
    </row>
    <row r="107" spans="1:2" x14ac:dyDescent="0.2">
      <c r="A107" s="79">
        <v>1922</v>
      </c>
      <c r="B107" s="15">
        <f>('2024 ORDER FORM_PRESEASON'!H120)</f>
        <v>0</v>
      </c>
    </row>
    <row r="108" spans="1:2" x14ac:dyDescent="0.2">
      <c r="A108" s="79">
        <v>1923</v>
      </c>
      <c r="B108" s="15">
        <f>('2024 ORDER FORM_PRESEASON'!H121)</f>
        <v>0</v>
      </c>
    </row>
    <row r="109" spans="1:2" x14ac:dyDescent="0.2">
      <c r="A109" s="79">
        <v>1924</v>
      </c>
      <c r="B109" s="15">
        <f>('2024 ORDER FORM_PRESEASON'!H122)</f>
        <v>0</v>
      </c>
    </row>
    <row r="110" spans="1:2" x14ac:dyDescent="0.2">
      <c r="A110" s="79">
        <v>1925</v>
      </c>
      <c r="B110" s="15">
        <f>('2024 ORDER FORM_PRESEASON'!H123)</f>
        <v>0</v>
      </c>
    </row>
    <row r="111" spans="1:2" x14ac:dyDescent="0.2">
      <c r="A111" s="79">
        <v>1926</v>
      </c>
      <c r="B111" s="15">
        <f>('2024 ORDER FORM_PRESEASON'!H124)</f>
        <v>0</v>
      </c>
    </row>
    <row r="112" spans="1:2" x14ac:dyDescent="0.2">
      <c r="A112" s="79">
        <v>1927</v>
      </c>
      <c r="B112" s="15">
        <f>('2024 ORDER FORM_PRESEASON'!H125)</f>
        <v>0</v>
      </c>
    </row>
    <row r="113" spans="1:2" x14ac:dyDescent="0.2">
      <c r="A113" s="79">
        <v>1928</v>
      </c>
      <c r="B113" s="15">
        <f>('2024 ORDER FORM_PRESEASON'!H126)</f>
        <v>0</v>
      </c>
    </row>
    <row r="114" spans="1:2" x14ac:dyDescent="0.2">
      <c r="A114" s="79">
        <v>1929</v>
      </c>
      <c r="B114" s="15">
        <f>('2024 ORDER FORM_PRESEASON'!H127)</f>
        <v>0</v>
      </c>
    </row>
    <row r="115" spans="1:2" x14ac:dyDescent="0.2">
      <c r="A115" s="79">
        <v>1930</v>
      </c>
      <c r="B115" s="15">
        <f>('2024 ORDER FORM_PRESEASON'!H128)</f>
        <v>0</v>
      </c>
    </row>
    <row r="116" spans="1:2" x14ac:dyDescent="0.2">
      <c r="A116" s="79">
        <v>1931</v>
      </c>
      <c r="B116" s="15">
        <f>('2024 ORDER FORM_PRESEASON'!H129)</f>
        <v>0</v>
      </c>
    </row>
    <row r="117" spans="1:2" x14ac:dyDescent="0.2">
      <c r="A117" s="79">
        <v>1932</v>
      </c>
      <c r="B117" s="15">
        <f>('2024 ORDER FORM_PRESEASON'!H130)</f>
        <v>0</v>
      </c>
    </row>
    <row r="118" spans="1:2" x14ac:dyDescent="0.2">
      <c r="A118" s="79">
        <v>1934</v>
      </c>
      <c r="B118" s="15">
        <f>('2024 ORDER FORM_PRESEASON'!H131)</f>
        <v>0</v>
      </c>
    </row>
    <row r="119" spans="1:2" x14ac:dyDescent="0.2">
      <c r="A119" s="79">
        <v>1935</v>
      </c>
      <c r="B119" s="15">
        <f>('2024 ORDER FORM_PRESEASON'!H132)</f>
        <v>0</v>
      </c>
    </row>
    <row r="120" spans="1:2" x14ac:dyDescent="0.2">
      <c r="A120" s="79">
        <v>1936</v>
      </c>
      <c r="B120" s="15">
        <f>('2024 ORDER FORM_PRESEASON'!H133)</f>
        <v>0</v>
      </c>
    </row>
    <row r="121" spans="1:2" x14ac:dyDescent="0.2">
      <c r="A121" s="79">
        <v>1937</v>
      </c>
      <c r="B121" s="15">
        <f>('2024 ORDER FORM_PRESEASON'!H134)</f>
        <v>0</v>
      </c>
    </row>
    <row r="122" spans="1:2" x14ac:dyDescent="0.2">
      <c r="A122" s="79">
        <v>1938</v>
      </c>
      <c r="B122" s="15">
        <f>('2024 ORDER FORM_PRESEASON'!H135)</f>
        <v>0</v>
      </c>
    </row>
    <row r="123" spans="1:2" x14ac:dyDescent="0.2">
      <c r="A123" s="79">
        <v>1939</v>
      </c>
      <c r="B123" s="15">
        <f>('2024 ORDER FORM_PRESEASON'!H136)</f>
        <v>0</v>
      </c>
    </row>
    <row r="124" spans="1:2" x14ac:dyDescent="0.2">
      <c r="A124" s="79">
        <v>1943</v>
      </c>
      <c r="B124" s="15">
        <f>('2024 ORDER FORM_PRESEASON'!H137)</f>
        <v>0</v>
      </c>
    </row>
    <row r="125" spans="1:2" x14ac:dyDescent="0.2">
      <c r="A125" s="79">
        <v>1944</v>
      </c>
      <c r="B125" s="15">
        <f>('2024 ORDER FORM_PRESEASON'!H138)</f>
        <v>0</v>
      </c>
    </row>
    <row r="126" spans="1:2" x14ac:dyDescent="0.2">
      <c r="A126" s="79">
        <v>1945</v>
      </c>
      <c r="B126" s="15">
        <f>('2024 ORDER FORM_PRESEASON'!H139)</f>
        <v>0</v>
      </c>
    </row>
    <row r="127" spans="1:2" x14ac:dyDescent="0.2">
      <c r="A127" s="79">
        <v>1946</v>
      </c>
      <c r="B127" s="15">
        <f>('2024 ORDER FORM_PRESEASON'!H140)</f>
        <v>0</v>
      </c>
    </row>
    <row r="128" spans="1:2" x14ac:dyDescent="0.2">
      <c r="A128" s="79">
        <v>1950</v>
      </c>
      <c r="B128" s="15">
        <f>('2024 ORDER FORM_PRESEASON'!H141)</f>
        <v>0</v>
      </c>
    </row>
    <row r="129" spans="1:2" x14ac:dyDescent="0.2">
      <c r="A129" s="79">
        <v>1951</v>
      </c>
      <c r="B129" s="15">
        <f>('2024 ORDER FORM_PRESEASON'!H142)</f>
        <v>0</v>
      </c>
    </row>
    <row r="130" spans="1:2" x14ac:dyDescent="0.2">
      <c r="A130" s="79">
        <v>1952</v>
      </c>
      <c r="B130" s="15">
        <f>('2024 ORDER FORM_PRESEASON'!H143)</f>
        <v>0</v>
      </c>
    </row>
    <row r="131" spans="1:2" x14ac:dyDescent="0.2">
      <c r="A131" s="79">
        <v>2101</v>
      </c>
      <c r="B131" s="15">
        <f>('2024 ORDER FORM_PRESEASON'!H144)</f>
        <v>0</v>
      </c>
    </row>
    <row r="132" spans="1:2" x14ac:dyDescent="0.2">
      <c r="A132" s="79">
        <v>2102</v>
      </c>
      <c r="B132" s="15">
        <f>('2024 ORDER FORM_PRESEASON'!H145)</f>
        <v>0</v>
      </c>
    </row>
    <row r="133" spans="1:2" x14ac:dyDescent="0.2">
      <c r="A133" s="79">
        <v>2103</v>
      </c>
      <c r="B133" s="15">
        <f>('2024 ORDER FORM_PRESEASON'!H146)</f>
        <v>0</v>
      </c>
    </row>
    <row r="134" spans="1:2" x14ac:dyDescent="0.2">
      <c r="A134" s="79">
        <v>2104</v>
      </c>
      <c r="B134" s="15">
        <f>('2024 ORDER FORM_PRESEASON'!H147)</f>
        <v>0</v>
      </c>
    </row>
    <row r="135" spans="1:2" x14ac:dyDescent="0.2">
      <c r="A135" s="79">
        <v>2105</v>
      </c>
      <c r="B135" s="15">
        <f>('2024 ORDER FORM_PRESEASON'!H148)</f>
        <v>0</v>
      </c>
    </row>
    <row r="136" spans="1:2" x14ac:dyDescent="0.2">
      <c r="A136" s="79">
        <v>2106</v>
      </c>
      <c r="B136" s="15">
        <f>('2024 ORDER FORM_PRESEASON'!H149)</f>
        <v>0</v>
      </c>
    </row>
    <row r="137" spans="1:2" x14ac:dyDescent="0.2">
      <c r="A137" s="79">
        <v>2109</v>
      </c>
      <c r="B137" s="15">
        <f>('2024 ORDER FORM_PRESEASON'!H150)</f>
        <v>0</v>
      </c>
    </row>
    <row r="138" spans="1:2" x14ac:dyDescent="0.2">
      <c r="A138" s="79">
        <v>2110</v>
      </c>
      <c r="B138" s="15">
        <f>('2024 ORDER FORM_PRESEASON'!H151)</f>
        <v>0</v>
      </c>
    </row>
    <row r="139" spans="1:2" x14ac:dyDescent="0.2">
      <c r="A139" s="80">
        <v>2111</v>
      </c>
      <c r="B139" s="15">
        <f>('2024 ORDER FORM_PRESEASON'!H152)</f>
        <v>0</v>
      </c>
    </row>
    <row r="140" spans="1:2" x14ac:dyDescent="0.2">
      <c r="A140" s="79">
        <v>2114</v>
      </c>
      <c r="B140" s="15">
        <f>('2024 ORDER FORM_PRESEASON'!H153)</f>
        <v>0</v>
      </c>
    </row>
    <row r="141" spans="1:2" x14ac:dyDescent="0.2">
      <c r="A141" s="79">
        <v>2117</v>
      </c>
      <c r="B141" s="15">
        <f>('2024 ORDER FORM_PRESEASON'!H154)</f>
        <v>0</v>
      </c>
    </row>
    <row r="142" spans="1:2" x14ac:dyDescent="0.2">
      <c r="A142" s="79">
        <v>2118</v>
      </c>
      <c r="B142" s="15">
        <f>('2024 ORDER FORM_PRESEASON'!H155)</f>
        <v>0</v>
      </c>
    </row>
    <row r="143" spans="1:2" x14ac:dyDescent="0.2">
      <c r="A143" s="79">
        <v>2120</v>
      </c>
      <c r="B143" s="15">
        <f>('2024 ORDER FORM_PRESEASON'!H156)</f>
        <v>0</v>
      </c>
    </row>
    <row r="144" spans="1:2" x14ac:dyDescent="0.2">
      <c r="A144" s="79">
        <v>2121</v>
      </c>
      <c r="B144" s="15">
        <f>('2024 ORDER FORM_PRESEASON'!H157)</f>
        <v>0</v>
      </c>
    </row>
    <row r="145" spans="1:2" x14ac:dyDescent="0.2">
      <c r="A145" s="79">
        <v>3001</v>
      </c>
      <c r="B145" s="15">
        <f>('2024 ORDER FORM_PRESEASON'!H158)</f>
        <v>0</v>
      </c>
    </row>
    <row r="146" spans="1:2" x14ac:dyDescent="0.2">
      <c r="A146" s="79">
        <v>3002</v>
      </c>
      <c r="B146" s="15">
        <f>('2024 ORDER FORM_PRESEASON'!H159)</f>
        <v>0</v>
      </c>
    </row>
    <row r="147" spans="1:2" x14ac:dyDescent="0.2">
      <c r="A147" s="79">
        <v>3003</v>
      </c>
      <c r="B147" s="15">
        <f>('2024 ORDER FORM_PRESEASON'!H160)</f>
        <v>0</v>
      </c>
    </row>
    <row r="148" spans="1:2" x14ac:dyDescent="0.2">
      <c r="A148" s="79">
        <v>3004</v>
      </c>
      <c r="B148" s="15">
        <f>('2024 ORDER FORM_PRESEASON'!H161)</f>
        <v>0</v>
      </c>
    </row>
    <row r="149" spans="1:2" x14ac:dyDescent="0.2">
      <c r="A149" s="79">
        <v>3005</v>
      </c>
      <c r="B149" s="15">
        <f>('2024 ORDER FORM_PRESEASON'!H162)</f>
        <v>0</v>
      </c>
    </row>
    <row r="150" spans="1:2" x14ac:dyDescent="0.2">
      <c r="A150" s="79">
        <v>3006</v>
      </c>
      <c r="B150" s="15">
        <f>('2024 ORDER FORM_PRESEASON'!H163)</f>
        <v>0</v>
      </c>
    </row>
    <row r="151" spans="1:2" x14ac:dyDescent="0.2">
      <c r="A151" s="79">
        <v>3010</v>
      </c>
      <c r="B151" s="15">
        <f>('2024 ORDER FORM_PRESEASON'!H164)</f>
        <v>0</v>
      </c>
    </row>
    <row r="152" spans="1:2" x14ac:dyDescent="0.2">
      <c r="A152" s="79">
        <v>3011</v>
      </c>
      <c r="B152" s="15">
        <f>('2024 ORDER FORM_PRESEASON'!H165)</f>
        <v>0</v>
      </c>
    </row>
  </sheetData>
  <sheetProtection algorithmName="SHA-512" hashValue="ok9ApaTiO7j6c7hPhiJT6o4R+zlDIbXc/cMBsYyCAeu7VmoncnxBQrvgeFpqgnAg5p+/Vu2uRh/b2ikcLBTb1w==" saltValue="i0bmjtaPfP49Kl9oVCvFdg==" spinCount="100000" sheet="1" selectLockedCells="1" sort="0" autoFilter="0" selectUnlockedCells="1"/>
  <mergeCells count="1">
    <mergeCell ref="B1:C1"/>
  </mergeCells>
  <pageMargins left="0.7" right="0.7" top="0.75" bottom="0.75" header="0.3" footer="0.3"/>
  <pageSetup orientation="portrait" horizontalDpi="4294967295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2EBF8-BC99-47D6-88E0-F7D43AB78002}">
  <sheetPr published="0"/>
  <dimension ref="A1:D152"/>
  <sheetViews>
    <sheetView workbookViewId="0">
      <selection activeCell="F5" sqref="F5"/>
    </sheetView>
  </sheetViews>
  <sheetFormatPr defaultRowHeight="14.25" x14ac:dyDescent="0.2"/>
  <cols>
    <col min="3" max="3" width="4.75" customWidth="1"/>
    <col min="4" max="4" width="18" style="16" customWidth="1"/>
  </cols>
  <sheetData>
    <row r="1" spans="1:4" x14ac:dyDescent="0.2">
      <c r="A1" s="16" t="s">
        <v>141</v>
      </c>
      <c r="B1" s="126" t="str">
        <f>('2024 ORDER FORM_PRESEASON'!I13)</f>
        <v>DATE 00/00/00</v>
      </c>
      <c r="C1" s="126"/>
      <c r="D1" s="16" t="str">
        <f>('2024 ORDER FORM_PRESEASON'!I14)</f>
        <v>PO#</v>
      </c>
    </row>
    <row r="2" spans="1:4" x14ac:dyDescent="0.2">
      <c r="A2" t="s">
        <v>150</v>
      </c>
      <c r="B2" t="s">
        <v>151</v>
      </c>
    </row>
    <row r="3" spans="1:4" x14ac:dyDescent="0.2">
      <c r="A3" s="79">
        <v>1039</v>
      </c>
      <c r="B3" s="15">
        <f>('2024 ORDER FORM_PRESEASON'!I16)</f>
        <v>0</v>
      </c>
    </row>
    <row r="4" spans="1:4" x14ac:dyDescent="0.2">
      <c r="A4" s="79">
        <v>1180</v>
      </c>
      <c r="B4" s="15">
        <f>('2024 ORDER FORM_PRESEASON'!I17)</f>
        <v>0</v>
      </c>
    </row>
    <row r="5" spans="1:4" x14ac:dyDescent="0.2">
      <c r="A5" s="79">
        <v>1205</v>
      </c>
      <c r="B5" s="15">
        <f>('2024 ORDER FORM_PRESEASON'!I18)</f>
        <v>0</v>
      </c>
    </row>
    <row r="6" spans="1:4" x14ac:dyDescent="0.2">
      <c r="A6" s="79">
        <v>1209</v>
      </c>
      <c r="B6" s="15">
        <f>('2024 ORDER FORM_PRESEASON'!I19)</f>
        <v>0</v>
      </c>
    </row>
    <row r="7" spans="1:4" x14ac:dyDescent="0.2">
      <c r="A7" s="79">
        <v>1210</v>
      </c>
      <c r="B7" s="15">
        <f>('2024 ORDER FORM_PRESEASON'!I20)</f>
        <v>0</v>
      </c>
    </row>
    <row r="8" spans="1:4" x14ac:dyDescent="0.2">
      <c r="A8" s="79">
        <v>1211</v>
      </c>
      <c r="B8" s="15">
        <f>('2024 ORDER FORM_PRESEASON'!I21)</f>
        <v>0</v>
      </c>
    </row>
    <row r="9" spans="1:4" x14ac:dyDescent="0.2">
      <c r="A9" s="79">
        <v>1212</v>
      </c>
      <c r="B9" s="15">
        <f>('2024 ORDER FORM_PRESEASON'!I22)</f>
        <v>0</v>
      </c>
    </row>
    <row r="10" spans="1:4" x14ac:dyDescent="0.2">
      <c r="A10" s="79">
        <v>1234</v>
      </c>
      <c r="B10" s="15">
        <f>('2024 ORDER FORM_PRESEASON'!I23)</f>
        <v>0</v>
      </c>
    </row>
    <row r="11" spans="1:4" x14ac:dyDescent="0.2">
      <c r="A11" s="79">
        <v>1236</v>
      </c>
      <c r="B11" s="15">
        <f>('2024 ORDER FORM_PRESEASON'!I24)</f>
        <v>0</v>
      </c>
    </row>
    <row r="12" spans="1:4" x14ac:dyDescent="0.2">
      <c r="A12" s="79">
        <v>1238</v>
      </c>
      <c r="B12" s="15">
        <f>('2024 ORDER FORM_PRESEASON'!I25)</f>
        <v>0</v>
      </c>
    </row>
    <row r="13" spans="1:4" x14ac:dyDescent="0.2">
      <c r="A13" s="79">
        <v>1239</v>
      </c>
      <c r="B13" s="15">
        <f>('2024 ORDER FORM_PRESEASON'!I26)</f>
        <v>0</v>
      </c>
    </row>
    <row r="14" spans="1:4" x14ac:dyDescent="0.2">
      <c r="A14" s="79">
        <v>1240</v>
      </c>
      <c r="B14" s="15">
        <f>('2024 ORDER FORM_PRESEASON'!I27)</f>
        <v>0</v>
      </c>
    </row>
    <row r="15" spans="1:4" x14ac:dyDescent="0.2">
      <c r="A15" s="79">
        <v>1270</v>
      </c>
      <c r="B15" s="15">
        <f>('2024 ORDER FORM_PRESEASON'!I28)</f>
        <v>0</v>
      </c>
    </row>
    <row r="16" spans="1:4" x14ac:dyDescent="0.2">
      <c r="A16" s="79">
        <v>1271</v>
      </c>
      <c r="B16" s="15">
        <f>('2024 ORDER FORM_PRESEASON'!I29)</f>
        <v>0</v>
      </c>
    </row>
    <row r="17" spans="1:2" x14ac:dyDescent="0.2">
      <c r="A17" s="79">
        <v>1273</v>
      </c>
      <c r="B17" s="15">
        <f>('2024 ORDER FORM_PRESEASON'!I30)</f>
        <v>0</v>
      </c>
    </row>
    <row r="18" spans="1:2" x14ac:dyDescent="0.2">
      <c r="A18" s="79">
        <v>1275</v>
      </c>
      <c r="B18" s="15">
        <f>('2024 ORDER FORM_PRESEASON'!I31)</f>
        <v>0</v>
      </c>
    </row>
    <row r="19" spans="1:2" x14ac:dyDescent="0.2">
      <c r="A19" s="79">
        <v>1276</v>
      </c>
      <c r="B19" s="15">
        <f>('2024 ORDER FORM_PRESEASON'!I32)</f>
        <v>0</v>
      </c>
    </row>
    <row r="20" spans="1:2" x14ac:dyDescent="0.2">
      <c r="A20" s="79">
        <v>1277</v>
      </c>
      <c r="B20" s="15">
        <f>('2024 ORDER FORM_PRESEASON'!I33)</f>
        <v>0</v>
      </c>
    </row>
    <row r="21" spans="1:2" x14ac:dyDescent="0.2">
      <c r="A21" s="79">
        <v>1281</v>
      </c>
      <c r="B21" s="15">
        <f>('2024 ORDER FORM_PRESEASON'!I34)</f>
        <v>0</v>
      </c>
    </row>
    <row r="22" spans="1:2" x14ac:dyDescent="0.2">
      <c r="A22" s="79">
        <v>1282</v>
      </c>
      <c r="B22" s="15">
        <f>('2024 ORDER FORM_PRESEASON'!I35)</f>
        <v>0</v>
      </c>
    </row>
    <row r="23" spans="1:2" x14ac:dyDescent="0.2">
      <c r="A23" s="79">
        <v>1315</v>
      </c>
      <c r="B23" s="15">
        <f>('2024 ORDER FORM_PRESEASON'!I36)</f>
        <v>0</v>
      </c>
    </row>
    <row r="24" spans="1:2" x14ac:dyDescent="0.2">
      <c r="A24" s="79">
        <v>1318</v>
      </c>
      <c r="B24" s="15">
        <f>('2024 ORDER FORM_PRESEASON'!I37)</f>
        <v>0</v>
      </c>
    </row>
    <row r="25" spans="1:2" x14ac:dyDescent="0.2">
      <c r="A25" s="79">
        <v>1319</v>
      </c>
      <c r="B25" s="15">
        <f>('2024 ORDER FORM_PRESEASON'!I38)</f>
        <v>0</v>
      </c>
    </row>
    <row r="26" spans="1:2" x14ac:dyDescent="0.2">
      <c r="A26" s="79">
        <v>1320</v>
      </c>
      <c r="B26" s="15">
        <f>('2024 ORDER FORM_PRESEASON'!I39)</f>
        <v>0</v>
      </c>
    </row>
    <row r="27" spans="1:2" x14ac:dyDescent="0.2">
      <c r="A27" s="79">
        <v>1321</v>
      </c>
      <c r="B27" s="15">
        <f>('2024 ORDER FORM_PRESEASON'!I40)</f>
        <v>0</v>
      </c>
    </row>
    <row r="28" spans="1:2" x14ac:dyDescent="0.2">
      <c r="A28" s="79">
        <v>1322</v>
      </c>
      <c r="B28" s="15">
        <f>('2024 ORDER FORM_PRESEASON'!I41)</f>
        <v>0</v>
      </c>
    </row>
    <row r="29" spans="1:2" x14ac:dyDescent="0.2">
      <c r="A29" s="79">
        <v>1323</v>
      </c>
      <c r="B29" s="15">
        <f>('2024 ORDER FORM_PRESEASON'!I42)</f>
        <v>0</v>
      </c>
    </row>
    <row r="30" spans="1:2" x14ac:dyDescent="0.2">
      <c r="A30" s="79">
        <v>1324</v>
      </c>
      <c r="B30" s="15">
        <f>('2024 ORDER FORM_PRESEASON'!I43)</f>
        <v>0</v>
      </c>
    </row>
    <row r="31" spans="1:2" x14ac:dyDescent="0.2">
      <c r="A31" s="79">
        <v>1325</v>
      </c>
      <c r="B31" s="15">
        <f>('2024 ORDER FORM_PRESEASON'!I44)</f>
        <v>0</v>
      </c>
    </row>
    <row r="32" spans="1:2" x14ac:dyDescent="0.2">
      <c r="A32" s="79">
        <v>1326</v>
      </c>
      <c r="B32" s="15">
        <f>('2024 ORDER FORM_PRESEASON'!I45)</f>
        <v>0</v>
      </c>
    </row>
    <row r="33" spans="1:2" x14ac:dyDescent="0.2">
      <c r="A33" s="79">
        <v>1348</v>
      </c>
      <c r="B33" s="15">
        <f>('2024 ORDER FORM_PRESEASON'!I46)</f>
        <v>0</v>
      </c>
    </row>
    <row r="34" spans="1:2" x14ac:dyDescent="0.2">
      <c r="A34" s="79">
        <v>1350</v>
      </c>
      <c r="B34" s="15">
        <f>('2024 ORDER FORM_PRESEASON'!I47)</f>
        <v>0</v>
      </c>
    </row>
    <row r="35" spans="1:2" x14ac:dyDescent="0.2">
      <c r="A35" s="79">
        <v>1354</v>
      </c>
      <c r="B35" s="15">
        <f>('2024 ORDER FORM_PRESEASON'!I48)</f>
        <v>0</v>
      </c>
    </row>
    <row r="36" spans="1:2" x14ac:dyDescent="0.2">
      <c r="A36" s="79">
        <v>1356</v>
      </c>
      <c r="B36" s="15">
        <f>('2024 ORDER FORM_PRESEASON'!I49)</f>
        <v>0</v>
      </c>
    </row>
    <row r="37" spans="1:2" x14ac:dyDescent="0.2">
      <c r="A37" s="79">
        <v>1363</v>
      </c>
      <c r="B37" s="15">
        <f>('2024 ORDER FORM_PRESEASON'!I50)</f>
        <v>0</v>
      </c>
    </row>
    <row r="38" spans="1:2" x14ac:dyDescent="0.2">
      <c r="A38" s="79">
        <v>1364</v>
      </c>
      <c r="B38" s="15">
        <f>('2024 ORDER FORM_PRESEASON'!I51)</f>
        <v>0</v>
      </c>
    </row>
    <row r="39" spans="1:2" x14ac:dyDescent="0.2">
      <c r="A39" s="79">
        <v>1365</v>
      </c>
      <c r="B39" s="15">
        <f>('2024 ORDER FORM_PRESEASON'!I52)</f>
        <v>0</v>
      </c>
    </row>
    <row r="40" spans="1:2" x14ac:dyDescent="0.2">
      <c r="A40" s="79">
        <v>1381</v>
      </c>
      <c r="B40" s="15">
        <f>('2024 ORDER FORM_PRESEASON'!I53)</f>
        <v>0</v>
      </c>
    </row>
    <row r="41" spans="1:2" x14ac:dyDescent="0.2">
      <c r="A41" s="79">
        <v>1383</v>
      </c>
      <c r="B41" s="15">
        <f>('2024 ORDER FORM_PRESEASON'!I54)</f>
        <v>0</v>
      </c>
    </row>
    <row r="42" spans="1:2" x14ac:dyDescent="0.2">
      <c r="A42" s="79">
        <v>1384</v>
      </c>
      <c r="B42" s="15">
        <f>('2024 ORDER FORM_PRESEASON'!I55)</f>
        <v>0</v>
      </c>
    </row>
    <row r="43" spans="1:2" x14ac:dyDescent="0.2">
      <c r="A43" s="79">
        <v>1385</v>
      </c>
      <c r="B43" s="15">
        <f>('2024 ORDER FORM_PRESEASON'!I56)</f>
        <v>0</v>
      </c>
    </row>
    <row r="44" spans="1:2" x14ac:dyDescent="0.2">
      <c r="A44" s="79">
        <v>1386</v>
      </c>
      <c r="B44" s="15">
        <f>('2024 ORDER FORM_PRESEASON'!I57)</f>
        <v>0</v>
      </c>
    </row>
    <row r="45" spans="1:2" x14ac:dyDescent="0.2">
      <c r="A45" s="79">
        <v>1387</v>
      </c>
      <c r="B45" s="15">
        <f>('2024 ORDER FORM_PRESEASON'!I58)</f>
        <v>0</v>
      </c>
    </row>
    <row r="46" spans="1:2" x14ac:dyDescent="0.2">
      <c r="A46" s="79">
        <v>1388</v>
      </c>
      <c r="B46" s="15">
        <f>('2024 ORDER FORM_PRESEASON'!I59)</f>
        <v>0</v>
      </c>
    </row>
    <row r="47" spans="1:2" x14ac:dyDescent="0.2">
      <c r="A47" s="79">
        <v>1389</v>
      </c>
      <c r="B47" s="15">
        <f>('2024 ORDER FORM_PRESEASON'!I60)</f>
        <v>0</v>
      </c>
    </row>
    <row r="48" spans="1:2" x14ac:dyDescent="0.2">
      <c r="A48" s="79">
        <v>1390</v>
      </c>
      <c r="B48" s="15">
        <f>('2024 ORDER FORM_PRESEASON'!I61)</f>
        <v>0</v>
      </c>
    </row>
    <row r="49" spans="1:2" x14ac:dyDescent="0.2">
      <c r="A49" s="79">
        <v>1420</v>
      </c>
      <c r="B49" s="15">
        <f>('2024 ORDER FORM_PRESEASON'!I62)</f>
        <v>0</v>
      </c>
    </row>
    <row r="50" spans="1:2" x14ac:dyDescent="0.2">
      <c r="A50" s="79">
        <v>1421</v>
      </c>
      <c r="B50" s="15">
        <f>('2024 ORDER FORM_PRESEASON'!I63)</f>
        <v>0</v>
      </c>
    </row>
    <row r="51" spans="1:2" x14ac:dyDescent="0.2">
      <c r="A51" s="79">
        <v>1422</v>
      </c>
      <c r="B51" s="15">
        <f>('2024 ORDER FORM_PRESEASON'!I64)</f>
        <v>0</v>
      </c>
    </row>
    <row r="52" spans="1:2" x14ac:dyDescent="0.2">
      <c r="A52" s="79">
        <v>1423</v>
      </c>
      <c r="B52" s="15">
        <f>('2024 ORDER FORM_PRESEASON'!I65)</f>
        <v>0</v>
      </c>
    </row>
    <row r="53" spans="1:2" x14ac:dyDescent="0.2">
      <c r="A53" s="79">
        <v>1425</v>
      </c>
      <c r="B53" s="15">
        <f>('2024 ORDER FORM_PRESEASON'!I66)</f>
        <v>0</v>
      </c>
    </row>
    <row r="54" spans="1:2" x14ac:dyDescent="0.2">
      <c r="A54" s="79">
        <v>1426</v>
      </c>
      <c r="B54" s="15">
        <f>('2024 ORDER FORM_PRESEASON'!I67)</f>
        <v>0</v>
      </c>
    </row>
    <row r="55" spans="1:2" x14ac:dyDescent="0.2">
      <c r="A55" s="79">
        <v>1427</v>
      </c>
      <c r="B55" s="15">
        <f>('2024 ORDER FORM_PRESEASON'!I68)</f>
        <v>0</v>
      </c>
    </row>
    <row r="56" spans="1:2" x14ac:dyDescent="0.2">
      <c r="A56" s="79">
        <v>1428</v>
      </c>
      <c r="B56" s="15">
        <f>('2024 ORDER FORM_PRESEASON'!I69)</f>
        <v>0</v>
      </c>
    </row>
    <row r="57" spans="1:2" x14ac:dyDescent="0.2">
      <c r="A57" s="79">
        <v>1430</v>
      </c>
      <c r="B57" s="15">
        <f>('2024 ORDER FORM_PRESEASON'!I70)</f>
        <v>0</v>
      </c>
    </row>
    <row r="58" spans="1:2" x14ac:dyDescent="0.2">
      <c r="A58" s="79">
        <v>1434</v>
      </c>
      <c r="B58" s="15">
        <f>('2024 ORDER FORM_PRESEASON'!I71)</f>
        <v>0</v>
      </c>
    </row>
    <row r="59" spans="1:2" x14ac:dyDescent="0.2">
      <c r="A59" s="79">
        <v>1437</v>
      </c>
      <c r="B59" s="15">
        <f>('2024 ORDER FORM_PRESEASON'!I72)</f>
        <v>0</v>
      </c>
    </row>
    <row r="60" spans="1:2" x14ac:dyDescent="0.2">
      <c r="A60" s="79">
        <v>1438</v>
      </c>
      <c r="B60" s="15">
        <f>('2024 ORDER FORM_PRESEASON'!I73)</f>
        <v>0</v>
      </c>
    </row>
    <row r="61" spans="1:2" x14ac:dyDescent="0.2">
      <c r="A61" s="79">
        <v>1440</v>
      </c>
      <c r="B61" s="15">
        <f>('2024 ORDER FORM_PRESEASON'!I74)</f>
        <v>0</v>
      </c>
    </row>
    <row r="62" spans="1:2" x14ac:dyDescent="0.2">
      <c r="A62" s="79">
        <v>1446</v>
      </c>
      <c r="B62" s="15">
        <f>('2024 ORDER FORM_PRESEASON'!I75)</f>
        <v>0</v>
      </c>
    </row>
    <row r="63" spans="1:2" x14ac:dyDescent="0.2">
      <c r="A63" s="79">
        <v>1447</v>
      </c>
      <c r="B63" s="15">
        <f>('2024 ORDER FORM_PRESEASON'!I76)</f>
        <v>0</v>
      </c>
    </row>
    <row r="64" spans="1:2" x14ac:dyDescent="0.2">
      <c r="A64" s="79">
        <v>1448</v>
      </c>
      <c r="B64" s="15">
        <f>('2024 ORDER FORM_PRESEASON'!I77)</f>
        <v>0</v>
      </c>
    </row>
    <row r="65" spans="1:2" x14ac:dyDescent="0.2">
      <c r="A65" s="79">
        <v>1449</v>
      </c>
      <c r="B65" s="15">
        <f>('2024 ORDER FORM_PRESEASON'!I78)</f>
        <v>0</v>
      </c>
    </row>
    <row r="66" spans="1:2" x14ac:dyDescent="0.2">
      <c r="A66" s="79">
        <v>1450</v>
      </c>
      <c r="B66" s="15">
        <f>('2024 ORDER FORM_PRESEASON'!I79)</f>
        <v>0</v>
      </c>
    </row>
    <row r="67" spans="1:2" x14ac:dyDescent="0.2">
      <c r="A67" s="79">
        <v>1454</v>
      </c>
      <c r="B67" s="15">
        <f>('2024 ORDER FORM_PRESEASON'!I80)</f>
        <v>0</v>
      </c>
    </row>
    <row r="68" spans="1:2" x14ac:dyDescent="0.2">
      <c r="A68" s="79">
        <v>1456</v>
      </c>
      <c r="B68" s="15">
        <f>('2024 ORDER FORM_PRESEASON'!I81)</f>
        <v>0</v>
      </c>
    </row>
    <row r="69" spans="1:2" x14ac:dyDescent="0.2">
      <c r="A69" s="79">
        <v>1457</v>
      </c>
      <c r="B69" s="15">
        <f>('2024 ORDER FORM_PRESEASON'!I82)</f>
        <v>0</v>
      </c>
    </row>
    <row r="70" spans="1:2" x14ac:dyDescent="0.2">
      <c r="A70" s="79">
        <v>1459</v>
      </c>
      <c r="B70" s="15">
        <f>('2024 ORDER FORM_PRESEASON'!I83)</f>
        <v>0</v>
      </c>
    </row>
    <row r="71" spans="1:2" x14ac:dyDescent="0.2">
      <c r="A71" s="79">
        <v>1462</v>
      </c>
      <c r="B71" s="15">
        <f>('2024 ORDER FORM_PRESEASON'!I84)</f>
        <v>0</v>
      </c>
    </row>
    <row r="72" spans="1:2" x14ac:dyDescent="0.2">
      <c r="A72" s="79">
        <v>1463</v>
      </c>
      <c r="B72" s="15">
        <f>('2024 ORDER FORM_PRESEASON'!I85)</f>
        <v>0</v>
      </c>
    </row>
    <row r="73" spans="1:2" x14ac:dyDescent="0.2">
      <c r="A73" s="79">
        <v>1485</v>
      </c>
      <c r="B73" s="15">
        <f>('2024 ORDER FORM_PRESEASON'!I86)</f>
        <v>0</v>
      </c>
    </row>
    <row r="74" spans="1:2" x14ac:dyDescent="0.2">
      <c r="A74" s="79">
        <v>1488</v>
      </c>
      <c r="B74" s="15">
        <f>('2024 ORDER FORM_PRESEASON'!I87)</f>
        <v>0</v>
      </c>
    </row>
    <row r="75" spans="1:2" x14ac:dyDescent="0.2">
      <c r="A75" s="79">
        <v>1495</v>
      </c>
      <c r="B75" s="15">
        <f>('2024 ORDER FORM_PRESEASON'!I88)</f>
        <v>0</v>
      </c>
    </row>
    <row r="76" spans="1:2" x14ac:dyDescent="0.2">
      <c r="A76" s="79">
        <v>1496</v>
      </c>
      <c r="B76" s="15">
        <f>('2024 ORDER FORM_PRESEASON'!I89)</f>
        <v>0</v>
      </c>
    </row>
    <row r="77" spans="1:2" x14ac:dyDescent="0.2">
      <c r="A77" s="79" t="s">
        <v>72</v>
      </c>
      <c r="B77" s="15">
        <f>('2024 ORDER FORM_PRESEASON'!I90)</f>
        <v>0</v>
      </c>
    </row>
    <row r="78" spans="1:2" x14ac:dyDescent="0.2">
      <c r="A78" s="79" t="s">
        <v>74</v>
      </c>
      <c r="B78" s="15">
        <f>('2024 ORDER FORM_PRESEASON'!I91)</f>
        <v>0</v>
      </c>
    </row>
    <row r="79" spans="1:2" x14ac:dyDescent="0.2">
      <c r="A79" s="79" t="s">
        <v>76</v>
      </c>
      <c r="B79" s="15">
        <f>('2024 ORDER FORM_PRESEASON'!I92)</f>
        <v>0</v>
      </c>
    </row>
    <row r="80" spans="1:2" x14ac:dyDescent="0.2">
      <c r="A80" s="79" t="s">
        <v>78</v>
      </c>
      <c r="B80" s="15">
        <f>('2024 ORDER FORM_PRESEASON'!I93)</f>
        <v>0</v>
      </c>
    </row>
    <row r="81" spans="1:2" x14ac:dyDescent="0.2">
      <c r="A81" s="79" t="s">
        <v>80</v>
      </c>
      <c r="B81" s="15">
        <f>('2024 ORDER FORM_PRESEASON'!I94)</f>
        <v>0</v>
      </c>
    </row>
    <row r="82" spans="1:2" x14ac:dyDescent="0.2">
      <c r="A82" s="79" t="s">
        <v>82</v>
      </c>
      <c r="B82" s="15">
        <f>('2024 ORDER FORM_PRESEASON'!I95)</f>
        <v>0</v>
      </c>
    </row>
    <row r="83" spans="1:2" x14ac:dyDescent="0.2">
      <c r="A83" s="79" t="s">
        <v>84</v>
      </c>
      <c r="B83" s="15">
        <f>('2024 ORDER FORM_PRESEASON'!I96)</f>
        <v>0</v>
      </c>
    </row>
    <row r="84" spans="1:2" x14ac:dyDescent="0.2">
      <c r="A84" s="79" t="s">
        <v>86</v>
      </c>
      <c r="B84" s="15">
        <f>('2024 ORDER FORM_PRESEASON'!I97)</f>
        <v>0</v>
      </c>
    </row>
    <row r="85" spans="1:2" x14ac:dyDescent="0.2">
      <c r="A85" s="79" t="s">
        <v>88</v>
      </c>
      <c r="B85" s="15">
        <f>('2024 ORDER FORM_PRESEASON'!I98)</f>
        <v>0</v>
      </c>
    </row>
    <row r="86" spans="1:2" x14ac:dyDescent="0.2">
      <c r="A86" s="79" t="s">
        <v>90</v>
      </c>
      <c r="B86" s="15">
        <f>('2024 ORDER FORM_PRESEASON'!I99)</f>
        <v>0</v>
      </c>
    </row>
    <row r="87" spans="1:2" x14ac:dyDescent="0.2">
      <c r="A87" s="79" t="s">
        <v>92</v>
      </c>
      <c r="B87" s="15">
        <f>('2024 ORDER FORM_PRESEASON'!I100)</f>
        <v>0</v>
      </c>
    </row>
    <row r="88" spans="1:2" x14ac:dyDescent="0.2">
      <c r="A88" s="79" t="s">
        <v>94</v>
      </c>
      <c r="B88" s="15">
        <f>('2024 ORDER FORM_PRESEASON'!I101)</f>
        <v>0</v>
      </c>
    </row>
    <row r="89" spans="1:2" x14ac:dyDescent="0.2">
      <c r="A89" s="79">
        <v>1808</v>
      </c>
      <c r="B89" s="15">
        <f>('2024 ORDER FORM_PRESEASON'!I102)</f>
        <v>0</v>
      </c>
    </row>
    <row r="90" spans="1:2" x14ac:dyDescent="0.2">
      <c r="A90" s="79">
        <v>1809</v>
      </c>
      <c r="B90" s="15">
        <f>('2024 ORDER FORM_PRESEASON'!I103)</f>
        <v>0</v>
      </c>
    </row>
    <row r="91" spans="1:2" x14ac:dyDescent="0.2">
      <c r="A91" s="79">
        <v>1813</v>
      </c>
      <c r="B91" s="15">
        <f>('2024 ORDER FORM_PRESEASON'!I104)</f>
        <v>0</v>
      </c>
    </row>
    <row r="92" spans="1:2" x14ac:dyDescent="0.2">
      <c r="A92" s="79">
        <v>1814</v>
      </c>
      <c r="B92" s="15">
        <f>('2024 ORDER FORM_PRESEASON'!I105)</f>
        <v>0</v>
      </c>
    </row>
    <row r="93" spans="1:2" x14ac:dyDescent="0.2">
      <c r="A93" s="79">
        <v>1815</v>
      </c>
      <c r="B93" s="15">
        <f>('2024 ORDER FORM_PRESEASON'!I106)</f>
        <v>0</v>
      </c>
    </row>
    <row r="94" spans="1:2" x14ac:dyDescent="0.2">
      <c r="A94" s="79">
        <v>1900</v>
      </c>
      <c r="B94" s="15">
        <f>('2024 ORDER FORM_PRESEASON'!I107)</f>
        <v>0</v>
      </c>
    </row>
    <row r="95" spans="1:2" x14ac:dyDescent="0.2">
      <c r="A95" s="79">
        <v>1901</v>
      </c>
      <c r="B95" s="15">
        <f>('2024 ORDER FORM_PRESEASON'!I108)</f>
        <v>0</v>
      </c>
    </row>
    <row r="96" spans="1:2" x14ac:dyDescent="0.2">
      <c r="A96" s="79">
        <v>1902</v>
      </c>
      <c r="B96" s="15">
        <f>('2024 ORDER FORM_PRESEASON'!I109)</f>
        <v>0</v>
      </c>
    </row>
    <row r="97" spans="1:2" x14ac:dyDescent="0.2">
      <c r="A97" s="79">
        <v>1903</v>
      </c>
      <c r="B97" s="15">
        <f>('2024 ORDER FORM_PRESEASON'!I110)</f>
        <v>0</v>
      </c>
    </row>
    <row r="98" spans="1:2" x14ac:dyDescent="0.2">
      <c r="A98" s="79">
        <v>1905</v>
      </c>
      <c r="B98" s="15">
        <f>('2024 ORDER FORM_PRESEASON'!I111)</f>
        <v>0</v>
      </c>
    </row>
    <row r="99" spans="1:2" x14ac:dyDescent="0.2">
      <c r="A99" s="79">
        <v>1906</v>
      </c>
      <c r="B99" s="15">
        <f>('2024 ORDER FORM_PRESEASON'!I112)</f>
        <v>0</v>
      </c>
    </row>
    <row r="100" spans="1:2" x14ac:dyDescent="0.2">
      <c r="A100" s="79">
        <v>1909</v>
      </c>
      <c r="B100" s="15">
        <f>('2024 ORDER FORM_PRESEASON'!I113)</f>
        <v>0</v>
      </c>
    </row>
    <row r="101" spans="1:2" x14ac:dyDescent="0.2">
      <c r="A101" s="79">
        <v>1910</v>
      </c>
      <c r="B101" s="15">
        <f>('2024 ORDER FORM_PRESEASON'!I114)</f>
        <v>0</v>
      </c>
    </row>
    <row r="102" spans="1:2" x14ac:dyDescent="0.2">
      <c r="A102" s="79">
        <v>1911</v>
      </c>
      <c r="B102" s="15">
        <f>('2024 ORDER FORM_PRESEASON'!I115)</f>
        <v>0</v>
      </c>
    </row>
    <row r="103" spans="1:2" x14ac:dyDescent="0.2">
      <c r="A103" s="79">
        <v>1912</v>
      </c>
      <c r="B103" s="15">
        <f>('2024 ORDER FORM_PRESEASON'!I116)</f>
        <v>0</v>
      </c>
    </row>
    <row r="104" spans="1:2" x14ac:dyDescent="0.2">
      <c r="A104" s="79">
        <v>1916</v>
      </c>
      <c r="B104" s="15">
        <f>('2024 ORDER FORM_PRESEASON'!I117)</f>
        <v>0</v>
      </c>
    </row>
    <row r="105" spans="1:2" x14ac:dyDescent="0.2">
      <c r="A105" s="79">
        <v>1917</v>
      </c>
      <c r="B105" s="15">
        <f>('2024 ORDER FORM_PRESEASON'!I118)</f>
        <v>0</v>
      </c>
    </row>
    <row r="106" spans="1:2" x14ac:dyDescent="0.2">
      <c r="A106" s="79">
        <v>1918</v>
      </c>
      <c r="B106" s="15">
        <f>('2024 ORDER FORM_PRESEASON'!I119)</f>
        <v>0</v>
      </c>
    </row>
    <row r="107" spans="1:2" x14ac:dyDescent="0.2">
      <c r="A107" s="79">
        <v>1922</v>
      </c>
      <c r="B107" s="15">
        <f>('2024 ORDER FORM_PRESEASON'!I120)</f>
        <v>0</v>
      </c>
    </row>
    <row r="108" spans="1:2" x14ac:dyDescent="0.2">
      <c r="A108" s="79">
        <v>1923</v>
      </c>
      <c r="B108" s="15">
        <f>('2024 ORDER FORM_PRESEASON'!I121)</f>
        <v>0</v>
      </c>
    </row>
    <row r="109" spans="1:2" x14ac:dyDescent="0.2">
      <c r="A109" s="79">
        <v>1924</v>
      </c>
      <c r="B109" s="15">
        <f>('2024 ORDER FORM_PRESEASON'!I122)</f>
        <v>0</v>
      </c>
    </row>
    <row r="110" spans="1:2" x14ac:dyDescent="0.2">
      <c r="A110" s="79">
        <v>1925</v>
      </c>
      <c r="B110" s="15">
        <f>('2024 ORDER FORM_PRESEASON'!I123)</f>
        <v>0</v>
      </c>
    </row>
    <row r="111" spans="1:2" x14ac:dyDescent="0.2">
      <c r="A111" s="79">
        <v>1926</v>
      </c>
      <c r="B111" s="15">
        <f>('2024 ORDER FORM_PRESEASON'!I124)</f>
        <v>0</v>
      </c>
    </row>
    <row r="112" spans="1:2" x14ac:dyDescent="0.2">
      <c r="A112" s="79">
        <v>1927</v>
      </c>
      <c r="B112" s="15">
        <f>('2024 ORDER FORM_PRESEASON'!I125)</f>
        <v>0</v>
      </c>
    </row>
    <row r="113" spans="1:2" x14ac:dyDescent="0.2">
      <c r="A113" s="79">
        <v>1928</v>
      </c>
      <c r="B113" s="15">
        <f>('2024 ORDER FORM_PRESEASON'!I126)</f>
        <v>0</v>
      </c>
    </row>
    <row r="114" spans="1:2" x14ac:dyDescent="0.2">
      <c r="A114" s="79">
        <v>1929</v>
      </c>
      <c r="B114" s="15">
        <f>('2024 ORDER FORM_PRESEASON'!I127)</f>
        <v>0</v>
      </c>
    </row>
    <row r="115" spans="1:2" x14ac:dyDescent="0.2">
      <c r="A115" s="79">
        <v>1930</v>
      </c>
      <c r="B115" s="15">
        <f>('2024 ORDER FORM_PRESEASON'!I128)</f>
        <v>0</v>
      </c>
    </row>
    <row r="116" spans="1:2" x14ac:dyDescent="0.2">
      <c r="A116" s="79">
        <v>1931</v>
      </c>
      <c r="B116" s="15">
        <f>('2024 ORDER FORM_PRESEASON'!I129)</f>
        <v>0</v>
      </c>
    </row>
    <row r="117" spans="1:2" x14ac:dyDescent="0.2">
      <c r="A117" s="79">
        <v>1932</v>
      </c>
      <c r="B117" s="15">
        <f>('2024 ORDER FORM_PRESEASON'!I130)</f>
        <v>0</v>
      </c>
    </row>
    <row r="118" spans="1:2" x14ac:dyDescent="0.2">
      <c r="A118" s="79">
        <v>1934</v>
      </c>
      <c r="B118" s="15">
        <f>('2024 ORDER FORM_PRESEASON'!I131)</f>
        <v>0</v>
      </c>
    </row>
    <row r="119" spans="1:2" x14ac:dyDescent="0.2">
      <c r="A119" s="79">
        <v>1935</v>
      </c>
      <c r="B119" s="15">
        <f>('2024 ORDER FORM_PRESEASON'!I132)</f>
        <v>0</v>
      </c>
    </row>
    <row r="120" spans="1:2" x14ac:dyDescent="0.2">
      <c r="A120" s="79">
        <v>1936</v>
      </c>
      <c r="B120" s="15">
        <f>('2024 ORDER FORM_PRESEASON'!I133)</f>
        <v>0</v>
      </c>
    </row>
    <row r="121" spans="1:2" x14ac:dyDescent="0.2">
      <c r="A121" s="79">
        <v>1937</v>
      </c>
      <c r="B121" s="15">
        <f>('2024 ORDER FORM_PRESEASON'!I134)</f>
        <v>0</v>
      </c>
    </row>
    <row r="122" spans="1:2" x14ac:dyDescent="0.2">
      <c r="A122" s="79">
        <v>1938</v>
      </c>
      <c r="B122" s="15">
        <f>('2024 ORDER FORM_PRESEASON'!I135)</f>
        <v>0</v>
      </c>
    </row>
    <row r="123" spans="1:2" x14ac:dyDescent="0.2">
      <c r="A123" s="79">
        <v>1939</v>
      </c>
      <c r="B123" s="15">
        <f>('2024 ORDER FORM_PRESEASON'!I136)</f>
        <v>0</v>
      </c>
    </row>
    <row r="124" spans="1:2" x14ac:dyDescent="0.2">
      <c r="A124" s="79">
        <v>1943</v>
      </c>
      <c r="B124" s="15">
        <f>('2024 ORDER FORM_PRESEASON'!I137)</f>
        <v>0</v>
      </c>
    </row>
    <row r="125" spans="1:2" x14ac:dyDescent="0.2">
      <c r="A125" s="79">
        <v>1944</v>
      </c>
      <c r="B125" s="15">
        <f>('2024 ORDER FORM_PRESEASON'!I138)</f>
        <v>0</v>
      </c>
    </row>
    <row r="126" spans="1:2" x14ac:dyDescent="0.2">
      <c r="A126" s="79">
        <v>1945</v>
      </c>
      <c r="B126" s="15">
        <f>('2024 ORDER FORM_PRESEASON'!I139)</f>
        <v>0</v>
      </c>
    </row>
    <row r="127" spans="1:2" x14ac:dyDescent="0.2">
      <c r="A127" s="79">
        <v>1946</v>
      </c>
      <c r="B127" s="15">
        <f>('2024 ORDER FORM_PRESEASON'!I140)</f>
        <v>0</v>
      </c>
    </row>
    <row r="128" spans="1:2" x14ac:dyDescent="0.2">
      <c r="A128" s="79">
        <v>1950</v>
      </c>
      <c r="B128" s="15">
        <f>('2024 ORDER FORM_PRESEASON'!I141)</f>
        <v>0</v>
      </c>
    </row>
    <row r="129" spans="1:2" x14ac:dyDescent="0.2">
      <c r="A129" s="79">
        <v>1951</v>
      </c>
      <c r="B129" s="15">
        <f>('2024 ORDER FORM_PRESEASON'!I142)</f>
        <v>0</v>
      </c>
    </row>
    <row r="130" spans="1:2" x14ac:dyDescent="0.2">
      <c r="A130" s="79">
        <v>1952</v>
      </c>
      <c r="B130" s="15">
        <f>('2024 ORDER FORM_PRESEASON'!I143)</f>
        <v>0</v>
      </c>
    </row>
    <row r="131" spans="1:2" x14ac:dyDescent="0.2">
      <c r="A131" s="79">
        <v>2101</v>
      </c>
      <c r="B131" s="15">
        <f>('2024 ORDER FORM_PRESEASON'!I144)</f>
        <v>0</v>
      </c>
    </row>
    <row r="132" spans="1:2" x14ac:dyDescent="0.2">
      <c r="A132" s="79">
        <v>2102</v>
      </c>
      <c r="B132" s="15">
        <f>('2024 ORDER FORM_PRESEASON'!I145)</f>
        <v>0</v>
      </c>
    </row>
    <row r="133" spans="1:2" x14ac:dyDescent="0.2">
      <c r="A133" s="79">
        <v>2103</v>
      </c>
      <c r="B133" s="15">
        <f>('2024 ORDER FORM_PRESEASON'!I146)</f>
        <v>0</v>
      </c>
    </row>
    <row r="134" spans="1:2" x14ac:dyDescent="0.2">
      <c r="A134" s="79">
        <v>2104</v>
      </c>
      <c r="B134" s="15">
        <f>('2024 ORDER FORM_PRESEASON'!I147)</f>
        <v>0</v>
      </c>
    </row>
    <row r="135" spans="1:2" x14ac:dyDescent="0.2">
      <c r="A135" s="79">
        <v>2105</v>
      </c>
      <c r="B135" s="15">
        <f>('2024 ORDER FORM_PRESEASON'!I148)</f>
        <v>0</v>
      </c>
    </row>
    <row r="136" spans="1:2" x14ac:dyDescent="0.2">
      <c r="A136" s="79">
        <v>2106</v>
      </c>
      <c r="B136" s="15">
        <f>('2024 ORDER FORM_PRESEASON'!I149)</f>
        <v>0</v>
      </c>
    </row>
    <row r="137" spans="1:2" x14ac:dyDescent="0.2">
      <c r="A137" s="79">
        <v>2109</v>
      </c>
      <c r="B137" s="15">
        <f>('2024 ORDER FORM_PRESEASON'!I150)</f>
        <v>0</v>
      </c>
    </row>
    <row r="138" spans="1:2" x14ac:dyDescent="0.2">
      <c r="A138" s="79">
        <v>2110</v>
      </c>
      <c r="B138" s="15">
        <f>('2024 ORDER FORM_PRESEASON'!I151)</f>
        <v>0</v>
      </c>
    </row>
    <row r="139" spans="1:2" x14ac:dyDescent="0.2">
      <c r="A139" s="80">
        <v>2111</v>
      </c>
      <c r="B139" s="15">
        <f>('2024 ORDER FORM_PRESEASON'!I152)</f>
        <v>0</v>
      </c>
    </row>
    <row r="140" spans="1:2" x14ac:dyDescent="0.2">
      <c r="A140" s="79">
        <v>2114</v>
      </c>
      <c r="B140" s="15">
        <f>('2024 ORDER FORM_PRESEASON'!I153)</f>
        <v>0</v>
      </c>
    </row>
    <row r="141" spans="1:2" x14ac:dyDescent="0.2">
      <c r="A141" s="79">
        <v>2117</v>
      </c>
      <c r="B141" s="15">
        <f>('2024 ORDER FORM_PRESEASON'!I154)</f>
        <v>0</v>
      </c>
    </row>
    <row r="142" spans="1:2" x14ac:dyDescent="0.2">
      <c r="A142" s="79">
        <v>2118</v>
      </c>
      <c r="B142" s="15">
        <f>('2024 ORDER FORM_PRESEASON'!I155)</f>
        <v>0</v>
      </c>
    </row>
    <row r="143" spans="1:2" x14ac:dyDescent="0.2">
      <c r="A143" s="79">
        <v>2120</v>
      </c>
      <c r="B143" s="15">
        <f>('2024 ORDER FORM_PRESEASON'!I156)</f>
        <v>0</v>
      </c>
    </row>
    <row r="144" spans="1:2" x14ac:dyDescent="0.2">
      <c r="A144" s="79">
        <v>2121</v>
      </c>
      <c r="B144" s="15">
        <f>('2024 ORDER FORM_PRESEASON'!I157)</f>
        <v>0</v>
      </c>
    </row>
    <row r="145" spans="1:2" x14ac:dyDescent="0.2">
      <c r="A145" s="79">
        <v>3001</v>
      </c>
      <c r="B145" s="15">
        <f>('2024 ORDER FORM_PRESEASON'!I158)</f>
        <v>0</v>
      </c>
    </row>
    <row r="146" spans="1:2" x14ac:dyDescent="0.2">
      <c r="A146" s="79">
        <v>3002</v>
      </c>
      <c r="B146" s="15">
        <f>('2024 ORDER FORM_PRESEASON'!I159)</f>
        <v>0</v>
      </c>
    </row>
    <row r="147" spans="1:2" x14ac:dyDescent="0.2">
      <c r="A147" s="79">
        <v>3003</v>
      </c>
      <c r="B147" s="15">
        <f>('2024 ORDER FORM_PRESEASON'!I160)</f>
        <v>0</v>
      </c>
    </row>
    <row r="148" spans="1:2" x14ac:dyDescent="0.2">
      <c r="A148" s="79">
        <v>3004</v>
      </c>
      <c r="B148" s="15">
        <f>('2024 ORDER FORM_PRESEASON'!I161)</f>
        <v>0</v>
      </c>
    </row>
    <row r="149" spans="1:2" x14ac:dyDescent="0.2">
      <c r="A149" s="79">
        <v>3005</v>
      </c>
      <c r="B149" s="15">
        <f>('2024 ORDER FORM_PRESEASON'!I162)</f>
        <v>0</v>
      </c>
    </row>
    <row r="150" spans="1:2" x14ac:dyDescent="0.2">
      <c r="A150" s="79">
        <v>3006</v>
      </c>
      <c r="B150" s="15">
        <f>('2024 ORDER FORM_PRESEASON'!I163)</f>
        <v>0</v>
      </c>
    </row>
    <row r="151" spans="1:2" x14ac:dyDescent="0.2">
      <c r="A151" s="79">
        <v>3010</v>
      </c>
      <c r="B151" s="15">
        <f>('2024 ORDER FORM_PRESEASON'!I164)</f>
        <v>0</v>
      </c>
    </row>
    <row r="152" spans="1:2" x14ac:dyDescent="0.2">
      <c r="A152" s="79">
        <v>3011</v>
      </c>
      <c r="B152" s="15">
        <f>('2024 ORDER FORM_PRESEASON'!I165)</f>
        <v>0</v>
      </c>
    </row>
  </sheetData>
  <sheetProtection algorithmName="SHA-512" hashValue="MECpc4XHwaTk+jArlq/OJbJfnOmTs7leMrRCYELOYacnw9xgOguKZBuUYKKcEuqJuDmXbDSgGrS9KbWRffrtig==" saltValue="ovvKxR1+23x8VgrOAAEMYA==" spinCount="100000" sheet="1" objects="1" scenarios="1" selectLockedCells="1" sort="0" autoFilter="0" selectUnlockedCells="1"/>
  <mergeCells count="1">
    <mergeCell ref="B1:C1"/>
  </mergeCells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27600-D5AE-4450-BD1F-8AA4013083D0}">
  <sheetPr published="0"/>
  <dimension ref="A1:D152"/>
  <sheetViews>
    <sheetView workbookViewId="0">
      <selection activeCell="D7" sqref="D7"/>
    </sheetView>
  </sheetViews>
  <sheetFormatPr defaultRowHeight="14.25" x14ac:dyDescent="0.2"/>
  <cols>
    <col min="3" max="3" width="4.25" customWidth="1"/>
    <col min="4" max="4" width="18" style="16" customWidth="1"/>
  </cols>
  <sheetData>
    <row r="1" spans="1:4" x14ac:dyDescent="0.2">
      <c r="A1" s="16" t="s">
        <v>142</v>
      </c>
      <c r="B1" s="125" t="str">
        <f>('2024 ORDER FORM_PRESEASON'!J13)</f>
        <v>DATE 00/00/00</v>
      </c>
      <c r="C1" s="125"/>
      <c r="D1" s="16" t="str">
        <f>('2024 ORDER FORM_PRESEASON'!J14)</f>
        <v>PO#</v>
      </c>
    </row>
    <row r="2" spans="1:4" x14ac:dyDescent="0.2">
      <c r="A2" t="s">
        <v>150</v>
      </c>
      <c r="B2" t="s">
        <v>151</v>
      </c>
    </row>
    <row r="3" spans="1:4" x14ac:dyDescent="0.2">
      <c r="A3" s="35">
        <v>1039</v>
      </c>
      <c r="B3" s="15">
        <f>('2024 ORDER FORM_PRESEASON'!J16)</f>
        <v>0</v>
      </c>
    </row>
    <row r="4" spans="1:4" x14ac:dyDescent="0.2">
      <c r="A4" s="24">
        <v>1180</v>
      </c>
      <c r="B4" s="15">
        <f>('2024 ORDER FORM_PRESEASON'!J17)</f>
        <v>0</v>
      </c>
    </row>
    <row r="5" spans="1:4" x14ac:dyDescent="0.2">
      <c r="A5" s="46">
        <v>1205</v>
      </c>
      <c r="B5" s="15">
        <f>('2024 ORDER FORM_PRESEASON'!J18)</f>
        <v>0</v>
      </c>
    </row>
    <row r="6" spans="1:4" x14ac:dyDescent="0.2">
      <c r="A6" s="24">
        <v>1209</v>
      </c>
      <c r="B6" s="15">
        <f>('2024 ORDER FORM_PRESEASON'!J19)</f>
        <v>0</v>
      </c>
    </row>
    <row r="7" spans="1:4" x14ac:dyDescent="0.2">
      <c r="A7" s="46">
        <v>1210</v>
      </c>
      <c r="B7" s="15">
        <f>('2024 ORDER FORM_PRESEASON'!J20)</f>
        <v>0</v>
      </c>
    </row>
    <row r="8" spans="1:4" x14ac:dyDescent="0.2">
      <c r="A8" s="24">
        <v>1211</v>
      </c>
      <c r="B8" s="15">
        <f>('2024 ORDER FORM_PRESEASON'!J21)</f>
        <v>0</v>
      </c>
    </row>
    <row r="9" spans="1:4" x14ac:dyDescent="0.2">
      <c r="A9" s="46">
        <v>1212</v>
      </c>
      <c r="B9" s="15">
        <f>('2024 ORDER FORM_PRESEASON'!J22)</f>
        <v>0</v>
      </c>
    </row>
    <row r="10" spans="1:4" x14ac:dyDescent="0.2">
      <c r="A10" s="24">
        <v>1234</v>
      </c>
      <c r="B10" s="15">
        <f>('2024 ORDER FORM_PRESEASON'!J23)</f>
        <v>0</v>
      </c>
    </row>
    <row r="11" spans="1:4" x14ac:dyDescent="0.2">
      <c r="A11" s="46">
        <v>1236</v>
      </c>
      <c r="B11" s="15">
        <f>('2024 ORDER FORM_PRESEASON'!J24)</f>
        <v>0</v>
      </c>
    </row>
    <row r="12" spans="1:4" x14ac:dyDescent="0.2">
      <c r="A12" s="24">
        <v>1238</v>
      </c>
      <c r="B12" s="15">
        <f>('2024 ORDER FORM_PRESEASON'!J25)</f>
        <v>0</v>
      </c>
    </row>
    <row r="13" spans="1:4" x14ac:dyDescent="0.2">
      <c r="A13" s="46">
        <v>1239</v>
      </c>
      <c r="B13" s="15">
        <f>('2024 ORDER FORM_PRESEASON'!J26)</f>
        <v>0</v>
      </c>
    </row>
    <row r="14" spans="1:4" x14ac:dyDescent="0.2">
      <c r="A14" s="24">
        <v>1240</v>
      </c>
      <c r="B14" s="15">
        <f>('2024 ORDER FORM_PRESEASON'!J27)</f>
        <v>0</v>
      </c>
    </row>
    <row r="15" spans="1:4" x14ac:dyDescent="0.2">
      <c r="A15" s="46">
        <v>1270</v>
      </c>
      <c r="B15" s="15">
        <f>('2024 ORDER FORM_PRESEASON'!J28)</f>
        <v>0</v>
      </c>
    </row>
    <row r="16" spans="1:4" x14ac:dyDescent="0.2">
      <c r="A16" s="24">
        <v>1271</v>
      </c>
      <c r="B16" s="15">
        <f>('2024 ORDER FORM_PRESEASON'!J29)</f>
        <v>0</v>
      </c>
    </row>
    <row r="17" spans="1:2" x14ac:dyDescent="0.2">
      <c r="A17" s="46">
        <v>1273</v>
      </c>
      <c r="B17" s="15">
        <f>('2024 ORDER FORM_PRESEASON'!J30)</f>
        <v>0</v>
      </c>
    </row>
    <row r="18" spans="1:2" x14ac:dyDescent="0.2">
      <c r="A18" s="24">
        <v>1275</v>
      </c>
      <c r="B18" s="15">
        <f>('2024 ORDER FORM_PRESEASON'!J31)</f>
        <v>0</v>
      </c>
    </row>
    <row r="19" spans="1:2" x14ac:dyDescent="0.2">
      <c r="A19" s="46">
        <v>1276</v>
      </c>
      <c r="B19" s="15">
        <f>('2024 ORDER FORM_PRESEASON'!J32)</f>
        <v>0</v>
      </c>
    </row>
    <row r="20" spans="1:2" x14ac:dyDescent="0.2">
      <c r="A20" s="24">
        <v>1277</v>
      </c>
      <c r="B20" s="15">
        <f>('2024 ORDER FORM_PRESEASON'!J33)</f>
        <v>0</v>
      </c>
    </row>
    <row r="21" spans="1:2" x14ac:dyDescent="0.2">
      <c r="A21" s="46">
        <v>1281</v>
      </c>
      <c r="B21" s="15">
        <f>('2024 ORDER FORM_PRESEASON'!J34)</f>
        <v>0</v>
      </c>
    </row>
    <row r="22" spans="1:2" x14ac:dyDescent="0.2">
      <c r="A22" s="24">
        <v>1282</v>
      </c>
      <c r="B22" s="15">
        <f>('2024 ORDER FORM_PRESEASON'!J35)</f>
        <v>0</v>
      </c>
    </row>
    <row r="23" spans="1:2" x14ac:dyDescent="0.2">
      <c r="A23" s="46">
        <v>1315</v>
      </c>
      <c r="B23" s="15">
        <f>('2024 ORDER FORM_PRESEASON'!J36)</f>
        <v>0</v>
      </c>
    </row>
    <row r="24" spans="1:2" x14ac:dyDescent="0.2">
      <c r="A24" s="24">
        <v>1318</v>
      </c>
      <c r="B24" s="15">
        <f>('2024 ORDER FORM_PRESEASON'!J37)</f>
        <v>0</v>
      </c>
    </row>
    <row r="25" spans="1:2" x14ac:dyDescent="0.2">
      <c r="A25" s="46">
        <v>1319</v>
      </c>
      <c r="B25" s="15">
        <f>('2024 ORDER FORM_PRESEASON'!J38)</f>
        <v>0</v>
      </c>
    </row>
    <row r="26" spans="1:2" x14ac:dyDescent="0.2">
      <c r="A26" s="24">
        <v>1320</v>
      </c>
      <c r="B26" s="15">
        <f>('2024 ORDER FORM_PRESEASON'!J39)</f>
        <v>0</v>
      </c>
    </row>
    <row r="27" spans="1:2" x14ac:dyDescent="0.2">
      <c r="A27" s="46">
        <v>1321</v>
      </c>
      <c r="B27" s="15">
        <f>('2024 ORDER FORM_PRESEASON'!J40)</f>
        <v>0</v>
      </c>
    </row>
    <row r="28" spans="1:2" x14ac:dyDescent="0.2">
      <c r="A28" s="24">
        <v>1322</v>
      </c>
      <c r="B28" s="15">
        <f>('2024 ORDER FORM_PRESEASON'!J41)</f>
        <v>0</v>
      </c>
    </row>
    <row r="29" spans="1:2" x14ac:dyDescent="0.2">
      <c r="A29" s="46">
        <v>1323</v>
      </c>
      <c r="B29" s="15">
        <f>('2024 ORDER FORM_PRESEASON'!J42)</f>
        <v>0</v>
      </c>
    </row>
    <row r="30" spans="1:2" x14ac:dyDescent="0.2">
      <c r="A30" s="24">
        <v>1324</v>
      </c>
      <c r="B30" s="15">
        <f>('2024 ORDER FORM_PRESEASON'!J43)</f>
        <v>0</v>
      </c>
    </row>
    <row r="31" spans="1:2" x14ac:dyDescent="0.2">
      <c r="A31" s="46">
        <v>1325</v>
      </c>
      <c r="B31" s="15">
        <f>('2024 ORDER FORM_PRESEASON'!J44)</f>
        <v>0</v>
      </c>
    </row>
    <row r="32" spans="1:2" x14ac:dyDescent="0.2">
      <c r="A32" s="24">
        <v>1326</v>
      </c>
      <c r="B32" s="15">
        <f>('2024 ORDER FORM_PRESEASON'!J45)</f>
        <v>0</v>
      </c>
    </row>
    <row r="33" spans="1:2" x14ac:dyDescent="0.2">
      <c r="A33" s="46">
        <v>1348</v>
      </c>
      <c r="B33" s="15">
        <f>('2024 ORDER FORM_PRESEASON'!J46)</f>
        <v>0</v>
      </c>
    </row>
    <row r="34" spans="1:2" x14ac:dyDescent="0.2">
      <c r="A34" s="24">
        <v>1350</v>
      </c>
      <c r="B34" s="15">
        <f>('2024 ORDER FORM_PRESEASON'!J47)</f>
        <v>0</v>
      </c>
    </row>
    <row r="35" spans="1:2" x14ac:dyDescent="0.2">
      <c r="A35" s="46">
        <v>1354</v>
      </c>
      <c r="B35" s="15">
        <f>('2024 ORDER FORM_PRESEASON'!J48)</f>
        <v>0</v>
      </c>
    </row>
    <row r="36" spans="1:2" x14ac:dyDescent="0.2">
      <c r="A36" s="24">
        <v>1356</v>
      </c>
      <c r="B36" s="15">
        <f>('2024 ORDER FORM_PRESEASON'!J49)</f>
        <v>0</v>
      </c>
    </row>
    <row r="37" spans="1:2" x14ac:dyDescent="0.2">
      <c r="A37" s="46">
        <v>1363</v>
      </c>
      <c r="B37" s="15">
        <f>('2024 ORDER FORM_PRESEASON'!J50)</f>
        <v>0</v>
      </c>
    </row>
    <row r="38" spans="1:2" x14ac:dyDescent="0.2">
      <c r="A38" s="24">
        <v>1364</v>
      </c>
      <c r="B38" s="15">
        <f>('2024 ORDER FORM_PRESEASON'!J51)</f>
        <v>0</v>
      </c>
    </row>
    <row r="39" spans="1:2" x14ac:dyDescent="0.2">
      <c r="A39" s="46">
        <v>1365</v>
      </c>
      <c r="B39" s="15">
        <f>('2024 ORDER FORM_PRESEASON'!J52)</f>
        <v>0</v>
      </c>
    </row>
    <row r="40" spans="1:2" x14ac:dyDescent="0.2">
      <c r="A40" s="24">
        <v>1381</v>
      </c>
      <c r="B40" s="15">
        <f>('2024 ORDER FORM_PRESEASON'!J53)</f>
        <v>0</v>
      </c>
    </row>
    <row r="41" spans="1:2" x14ac:dyDescent="0.2">
      <c r="A41" s="46">
        <v>1383</v>
      </c>
      <c r="B41" s="15">
        <f>('2024 ORDER FORM_PRESEASON'!J54)</f>
        <v>0</v>
      </c>
    </row>
    <row r="42" spans="1:2" x14ac:dyDescent="0.2">
      <c r="A42" s="24">
        <v>1384</v>
      </c>
      <c r="B42" s="15">
        <f>('2024 ORDER FORM_PRESEASON'!J55)</f>
        <v>0</v>
      </c>
    </row>
    <row r="43" spans="1:2" x14ac:dyDescent="0.2">
      <c r="A43" s="46">
        <v>1385</v>
      </c>
      <c r="B43" s="15">
        <f>('2024 ORDER FORM_PRESEASON'!J56)</f>
        <v>0</v>
      </c>
    </row>
    <row r="44" spans="1:2" x14ac:dyDescent="0.2">
      <c r="A44" s="24">
        <v>1386</v>
      </c>
      <c r="B44" s="15">
        <f>('2024 ORDER FORM_PRESEASON'!J57)</f>
        <v>0</v>
      </c>
    </row>
    <row r="45" spans="1:2" x14ac:dyDescent="0.2">
      <c r="A45" s="46">
        <v>1387</v>
      </c>
      <c r="B45" s="15">
        <f>('2024 ORDER FORM_PRESEASON'!J58)</f>
        <v>0</v>
      </c>
    </row>
    <row r="46" spans="1:2" x14ac:dyDescent="0.2">
      <c r="A46" s="24">
        <v>1388</v>
      </c>
      <c r="B46" s="15">
        <f>('2024 ORDER FORM_PRESEASON'!J59)</f>
        <v>0</v>
      </c>
    </row>
    <row r="47" spans="1:2" x14ac:dyDescent="0.2">
      <c r="A47" s="46">
        <v>1389</v>
      </c>
      <c r="B47" s="15">
        <f>('2024 ORDER FORM_PRESEASON'!J60)</f>
        <v>0</v>
      </c>
    </row>
    <row r="48" spans="1:2" x14ac:dyDescent="0.2">
      <c r="A48" s="24">
        <v>1390</v>
      </c>
      <c r="B48" s="15">
        <f>('2024 ORDER FORM_PRESEASON'!J61)</f>
        <v>0</v>
      </c>
    </row>
    <row r="49" spans="1:2" x14ac:dyDescent="0.2">
      <c r="A49" s="46">
        <v>1420</v>
      </c>
      <c r="B49" s="15">
        <f>('2024 ORDER FORM_PRESEASON'!J62)</f>
        <v>0</v>
      </c>
    </row>
    <row r="50" spans="1:2" x14ac:dyDescent="0.2">
      <c r="A50" s="24">
        <v>1421</v>
      </c>
      <c r="B50" s="15">
        <f>('2024 ORDER FORM_PRESEASON'!J63)</f>
        <v>0</v>
      </c>
    </row>
    <row r="51" spans="1:2" x14ac:dyDescent="0.2">
      <c r="A51" s="46">
        <v>1422</v>
      </c>
      <c r="B51" s="15">
        <f>('2024 ORDER FORM_PRESEASON'!J64)</f>
        <v>0</v>
      </c>
    </row>
    <row r="52" spans="1:2" x14ac:dyDescent="0.2">
      <c r="A52" s="24">
        <v>1423</v>
      </c>
      <c r="B52" s="15">
        <f>('2024 ORDER FORM_PRESEASON'!J65)</f>
        <v>0</v>
      </c>
    </row>
    <row r="53" spans="1:2" x14ac:dyDescent="0.2">
      <c r="A53" s="46">
        <v>1425</v>
      </c>
      <c r="B53" s="15">
        <f>('2024 ORDER FORM_PRESEASON'!J66)</f>
        <v>0</v>
      </c>
    </row>
    <row r="54" spans="1:2" x14ac:dyDescent="0.2">
      <c r="A54" s="24">
        <v>1426</v>
      </c>
      <c r="B54" s="15">
        <f>('2024 ORDER FORM_PRESEASON'!J67)</f>
        <v>0</v>
      </c>
    </row>
    <row r="55" spans="1:2" x14ac:dyDescent="0.2">
      <c r="A55" s="46">
        <v>1427</v>
      </c>
      <c r="B55" s="15">
        <f>('2024 ORDER FORM_PRESEASON'!J68)</f>
        <v>0</v>
      </c>
    </row>
    <row r="56" spans="1:2" x14ac:dyDescent="0.2">
      <c r="A56" s="24">
        <v>1428</v>
      </c>
      <c r="B56" s="15">
        <f>('2024 ORDER FORM_PRESEASON'!J69)</f>
        <v>0</v>
      </c>
    </row>
    <row r="57" spans="1:2" x14ac:dyDescent="0.2">
      <c r="A57" s="46">
        <v>1430</v>
      </c>
      <c r="B57" s="15">
        <f>('2024 ORDER FORM_PRESEASON'!J70)</f>
        <v>0</v>
      </c>
    </row>
    <row r="58" spans="1:2" x14ac:dyDescent="0.2">
      <c r="A58" s="24">
        <v>1434</v>
      </c>
      <c r="B58" s="15">
        <f>('2024 ORDER FORM_PRESEASON'!J71)</f>
        <v>0</v>
      </c>
    </row>
    <row r="59" spans="1:2" x14ac:dyDescent="0.2">
      <c r="A59" s="46">
        <v>1437</v>
      </c>
      <c r="B59" s="15">
        <f>('2024 ORDER FORM_PRESEASON'!J72)</f>
        <v>0</v>
      </c>
    </row>
    <row r="60" spans="1:2" x14ac:dyDescent="0.2">
      <c r="A60" s="24">
        <v>1438</v>
      </c>
      <c r="B60" s="15">
        <f>('2024 ORDER FORM_PRESEASON'!J73)</f>
        <v>0</v>
      </c>
    </row>
    <row r="61" spans="1:2" x14ac:dyDescent="0.2">
      <c r="A61" s="46">
        <v>1440</v>
      </c>
      <c r="B61" s="15">
        <f>('2024 ORDER FORM_PRESEASON'!J74)</f>
        <v>0</v>
      </c>
    </row>
    <row r="62" spans="1:2" x14ac:dyDescent="0.2">
      <c r="A62" s="24">
        <v>1446</v>
      </c>
      <c r="B62" s="15">
        <f>('2024 ORDER FORM_PRESEASON'!J75)</f>
        <v>0</v>
      </c>
    </row>
    <row r="63" spans="1:2" x14ac:dyDescent="0.2">
      <c r="A63" s="46">
        <v>1447</v>
      </c>
      <c r="B63" s="15">
        <f>('2024 ORDER FORM_PRESEASON'!J76)</f>
        <v>0</v>
      </c>
    </row>
    <row r="64" spans="1:2" x14ac:dyDescent="0.2">
      <c r="A64" s="24">
        <v>1448</v>
      </c>
      <c r="B64" s="15">
        <f>('2024 ORDER FORM_PRESEASON'!J77)</f>
        <v>0</v>
      </c>
    </row>
    <row r="65" spans="1:2" x14ac:dyDescent="0.2">
      <c r="A65" s="46">
        <v>1449</v>
      </c>
      <c r="B65" s="15">
        <f>('2024 ORDER FORM_PRESEASON'!J78)</f>
        <v>0</v>
      </c>
    </row>
    <row r="66" spans="1:2" x14ac:dyDescent="0.2">
      <c r="A66" s="24">
        <v>1450</v>
      </c>
      <c r="B66" s="15">
        <f>('2024 ORDER FORM_PRESEASON'!J79)</f>
        <v>0</v>
      </c>
    </row>
    <row r="67" spans="1:2" x14ac:dyDescent="0.2">
      <c r="A67" s="46">
        <v>1454</v>
      </c>
      <c r="B67" s="15">
        <f>('2024 ORDER FORM_PRESEASON'!J80)</f>
        <v>0</v>
      </c>
    </row>
    <row r="68" spans="1:2" x14ac:dyDescent="0.2">
      <c r="A68" s="24">
        <v>1456</v>
      </c>
      <c r="B68" s="15">
        <f>('2024 ORDER FORM_PRESEASON'!J81)</f>
        <v>0</v>
      </c>
    </row>
    <row r="69" spans="1:2" x14ac:dyDescent="0.2">
      <c r="A69" s="46">
        <v>1457</v>
      </c>
      <c r="B69" s="15">
        <f>('2024 ORDER FORM_PRESEASON'!J82)</f>
        <v>0</v>
      </c>
    </row>
    <row r="70" spans="1:2" x14ac:dyDescent="0.2">
      <c r="A70" s="24">
        <v>1459</v>
      </c>
      <c r="B70" s="15">
        <f>('2024 ORDER FORM_PRESEASON'!J83)</f>
        <v>0</v>
      </c>
    </row>
    <row r="71" spans="1:2" x14ac:dyDescent="0.2">
      <c r="A71" s="46">
        <v>1462</v>
      </c>
      <c r="B71" s="15">
        <f>('2024 ORDER FORM_PRESEASON'!J84)</f>
        <v>0</v>
      </c>
    </row>
    <row r="72" spans="1:2" x14ac:dyDescent="0.2">
      <c r="A72" s="24">
        <v>1463</v>
      </c>
      <c r="B72" s="15">
        <f>('2024 ORDER FORM_PRESEASON'!J85)</f>
        <v>0</v>
      </c>
    </row>
    <row r="73" spans="1:2" x14ac:dyDescent="0.2">
      <c r="A73" s="46">
        <v>1485</v>
      </c>
      <c r="B73" s="15">
        <f>('2024 ORDER FORM_PRESEASON'!J86)</f>
        <v>0</v>
      </c>
    </row>
    <row r="74" spans="1:2" x14ac:dyDescent="0.2">
      <c r="A74" s="24">
        <v>1488</v>
      </c>
      <c r="B74" s="15">
        <f>('2024 ORDER FORM_PRESEASON'!J87)</f>
        <v>0</v>
      </c>
    </row>
    <row r="75" spans="1:2" x14ac:dyDescent="0.2">
      <c r="A75" s="46">
        <v>1495</v>
      </c>
      <c r="B75" s="15">
        <f>('2024 ORDER FORM_PRESEASON'!J88)</f>
        <v>0</v>
      </c>
    </row>
    <row r="76" spans="1:2" x14ac:dyDescent="0.2">
      <c r="A76" s="24">
        <v>1496</v>
      </c>
      <c r="B76" s="15">
        <f>('2024 ORDER FORM_PRESEASON'!J89)</f>
        <v>0</v>
      </c>
    </row>
    <row r="77" spans="1:2" x14ac:dyDescent="0.2">
      <c r="A77" s="46" t="s">
        <v>72</v>
      </c>
      <c r="B77" s="15">
        <f>('2024 ORDER FORM_PRESEASON'!J90)</f>
        <v>0</v>
      </c>
    </row>
    <row r="78" spans="1:2" x14ac:dyDescent="0.2">
      <c r="A78" s="24" t="s">
        <v>74</v>
      </c>
      <c r="B78" s="15">
        <f>('2024 ORDER FORM_PRESEASON'!J91)</f>
        <v>0</v>
      </c>
    </row>
    <row r="79" spans="1:2" x14ac:dyDescent="0.2">
      <c r="A79" s="46" t="s">
        <v>76</v>
      </c>
      <c r="B79" s="15">
        <f>('2024 ORDER FORM_PRESEASON'!J92)</f>
        <v>0</v>
      </c>
    </row>
    <row r="80" spans="1:2" x14ac:dyDescent="0.2">
      <c r="A80" s="24" t="s">
        <v>78</v>
      </c>
      <c r="B80" s="15">
        <f>('2024 ORDER FORM_PRESEASON'!J93)</f>
        <v>0</v>
      </c>
    </row>
    <row r="81" spans="1:2" x14ac:dyDescent="0.2">
      <c r="A81" s="46" t="s">
        <v>80</v>
      </c>
      <c r="B81" s="15">
        <f>('2024 ORDER FORM_PRESEASON'!J94)</f>
        <v>0</v>
      </c>
    </row>
    <row r="82" spans="1:2" x14ac:dyDescent="0.2">
      <c r="A82" s="24" t="s">
        <v>82</v>
      </c>
      <c r="B82" s="15">
        <f>('2024 ORDER FORM_PRESEASON'!J95)</f>
        <v>0</v>
      </c>
    </row>
    <row r="83" spans="1:2" x14ac:dyDescent="0.2">
      <c r="A83" s="46" t="s">
        <v>84</v>
      </c>
      <c r="B83" s="15">
        <f>('2024 ORDER FORM_PRESEASON'!J96)</f>
        <v>0</v>
      </c>
    </row>
    <row r="84" spans="1:2" x14ac:dyDescent="0.2">
      <c r="A84" s="24" t="s">
        <v>86</v>
      </c>
      <c r="B84" s="15">
        <f>('2024 ORDER FORM_PRESEASON'!J97)</f>
        <v>0</v>
      </c>
    </row>
    <row r="85" spans="1:2" x14ac:dyDescent="0.2">
      <c r="A85" s="46" t="s">
        <v>88</v>
      </c>
      <c r="B85" s="15">
        <f>('2024 ORDER FORM_PRESEASON'!J98)</f>
        <v>0</v>
      </c>
    </row>
    <row r="86" spans="1:2" x14ac:dyDescent="0.2">
      <c r="A86" s="24" t="s">
        <v>90</v>
      </c>
      <c r="B86" s="15">
        <f>('2024 ORDER FORM_PRESEASON'!J99)</f>
        <v>0</v>
      </c>
    </row>
    <row r="87" spans="1:2" x14ac:dyDescent="0.2">
      <c r="A87" s="46" t="s">
        <v>92</v>
      </c>
      <c r="B87" s="15">
        <f>('2024 ORDER FORM_PRESEASON'!J100)</f>
        <v>0</v>
      </c>
    </row>
    <row r="88" spans="1:2" x14ac:dyDescent="0.2">
      <c r="A88" s="24" t="s">
        <v>94</v>
      </c>
      <c r="B88" s="15">
        <f>('2024 ORDER FORM_PRESEASON'!J101)</f>
        <v>0</v>
      </c>
    </row>
    <row r="89" spans="1:2" x14ac:dyDescent="0.2">
      <c r="A89" s="46">
        <v>1808</v>
      </c>
      <c r="B89" s="15">
        <f>('2024 ORDER FORM_PRESEASON'!J102)</f>
        <v>0</v>
      </c>
    </row>
    <row r="90" spans="1:2" x14ac:dyDescent="0.2">
      <c r="A90" s="24">
        <v>1809</v>
      </c>
      <c r="B90" s="15">
        <f>('2024 ORDER FORM_PRESEASON'!J103)</f>
        <v>0</v>
      </c>
    </row>
    <row r="91" spans="1:2" x14ac:dyDescent="0.2">
      <c r="A91" s="46">
        <v>1813</v>
      </c>
      <c r="B91" s="15">
        <f>('2024 ORDER FORM_PRESEASON'!J104)</f>
        <v>0</v>
      </c>
    </row>
    <row r="92" spans="1:2" x14ac:dyDescent="0.2">
      <c r="A92" s="24">
        <v>1814</v>
      </c>
      <c r="B92" s="15">
        <f>('2024 ORDER FORM_PRESEASON'!J105)</f>
        <v>0</v>
      </c>
    </row>
    <row r="93" spans="1:2" x14ac:dyDescent="0.2">
      <c r="A93" s="46">
        <v>1815</v>
      </c>
      <c r="B93" s="15">
        <f>('2024 ORDER FORM_PRESEASON'!J106)</f>
        <v>0</v>
      </c>
    </row>
    <row r="94" spans="1:2" x14ac:dyDescent="0.2">
      <c r="A94" s="24">
        <v>1900</v>
      </c>
      <c r="B94" s="15">
        <f>('2024 ORDER FORM_PRESEASON'!J107)</f>
        <v>0</v>
      </c>
    </row>
    <row r="95" spans="1:2" x14ac:dyDescent="0.2">
      <c r="A95" s="46">
        <v>1901</v>
      </c>
      <c r="B95" s="15">
        <f>('2024 ORDER FORM_PRESEASON'!J108)</f>
        <v>0</v>
      </c>
    </row>
    <row r="96" spans="1:2" x14ac:dyDescent="0.2">
      <c r="A96" s="24">
        <v>1902</v>
      </c>
      <c r="B96" s="15">
        <f>('2024 ORDER FORM_PRESEASON'!J109)</f>
        <v>0</v>
      </c>
    </row>
    <row r="97" spans="1:2" x14ac:dyDescent="0.2">
      <c r="A97" s="46">
        <v>1903</v>
      </c>
      <c r="B97" s="15">
        <f>('2024 ORDER FORM_PRESEASON'!J110)</f>
        <v>0</v>
      </c>
    </row>
    <row r="98" spans="1:2" x14ac:dyDescent="0.2">
      <c r="A98" s="24">
        <v>1905</v>
      </c>
      <c r="B98" s="15">
        <f>('2024 ORDER FORM_PRESEASON'!J111)</f>
        <v>0</v>
      </c>
    </row>
    <row r="99" spans="1:2" x14ac:dyDescent="0.2">
      <c r="A99" s="46">
        <v>1906</v>
      </c>
      <c r="B99" s="15">
        <f>('2024 ORDER FORM_PRESEASON'!J112)</f>
        <v>0</v>
      </c>
    </row>
    <row r="100" spans="1:2" x14ac:dyDescent="0.2">
      <c r="A100" s="24">
        <v>1909</v>
      </c>
      <c r="B100" s="15">
        <f>('2024 ORDER FORM_PRESEASON'!J113)</f>
        <v>0</v>
      </c>
    </row>
    <row r="101" spans="1:2" x14ac:dyDescent="0.2">
      <c r="A101" s="46">
        <v>1910</v>
      </c>
      <c r="B101" s="15">
        <f>('2024 ORDER FORM_PRESEASON'!J114)</f>
        <v>0</v>
      </c>
    </row>
    <row r="102" spans="1:2" x14ac:dyDescent="0.2">
      <c r="A102" s="24">
        <v>1911</v>
      </c>
      <c r="B102" s="15">
        <f>('2024 ORDER FORM_PRESEASON'!J115)</f>
        <v>0</v>
      </c>
    </row>
    <row r="103" spans="1:2" x14ac:dyDescent="0.2">
      <c r="A103" s="46">
        <v>1912</v>
      </c>
      <c r="B103" s="15">
        <f>('2024 ORDER FORM_PRESEASON'!J116)</f>
        <v>0</v>
      </c>
    </row>
    <row r="104" spans="1:2" x14ac:dyDescent="0.2">
      <c r="A104" s="24">
        <v>1916</v>
      </c>
      <c r="B104" s="15">
        <f>('2024 ORDER FORM_PRESEASON'!J117)</f>
        <v>0</v>
      </c>
    </row>
    <row r="105" spans="1:2" x14ac:dyDescent="0.2">
      <c r="A105" s="46">
        <v>1917</v>
      </c>
      <c r="B105" s="15">
        <f>('2024 ORDER FORM_PRESEASON'!J118)</f>
        <v>0</v>
      </c>
    </row>
    <row r="106" spans="1:2" x14ac:dyDescent="0.2">
      <c r="A106" s="24">
        <v>1918</v>
      </c>
      <c r="B106" s="15">
        <f>('2024 ORDER FORM_PRESEASON'!J119)</f>
        <v>0</v>
      </c>
    </row>
    <row r="107" spans="1:2" x14ac:dyDescent="0.2">
      <c r="A107" s="46">
        <v>1922</v>
      </c>
      <c r="B107" s="15">
        <f>('2024 ORDER FORM_PRESEASON'!J120)</f>
        <v>0</v>
      </c>
    </row>
    <row r="108" spans="1:2" x14ac:dyDescent="0.2">
      <c r="A108" s="24">
        <v>1923</v>
      </c>
      <c r="B108" s="15">
        <f>('2024 ORDER FORM_PRESEASON'!J121)</f>
        <v>0</v>
      </c>
    </row>
    <row r="109" spans="1:2" x14ac:dyDescent="0.2">
      <c r="A109" s="46">
        <v>1924</v>
      </c>
      <c r="B109" s="15">
        <f>('2024 ORDER FORM_PRESEASON'!J122)</f>
        <v>0</v>
      </c>
    </row>
    <row r="110" spans="1:2" x14ac:dyDescent="0.2">
      <c r="A110" s="24">
        <v>1925</v>
      </c>
      <c r="B110" s="15">
        <f>('2024 ORDER FORM_PRESEASON'!J123)</f>
        <v>0</v>
      </c>
    </row>
    <row r="111" spans="1:2" x14ac:dyDescent="0.2">
      <c r="A111" s="46">
        <v>1926</v>
      </c>
      <c r="B111" s="15">
        <f>('2024 ORDER FORM_PRESEASON'!J124)</f>
        <v>0</v>
      </c>
    </row>
    <row r="112" spans="1:2" x14ac:dyDescent="0.2">
      <c r="A112" s="24">
        <v>1927</v>
      </c>
      <c r="B112" s="15">
        <f>('2024 ORDER FORM_PRESEASON'!J125)</f>
        <v>0</v>
      </c>
    </row>
    <row r="113" spans="1:2" x14ac:dyDescent="0.2">
      <c r="A113" s="46">
        <v>1928</v>
      </c>
      <c r="B113" s="15">
        <f>('2024 ORDER FORM_PRESEASON'!J126)</f>
        <v>0</v>
      </c>
    </row>
    <row r="114" spans="1:2" x14ac:dyDescent="0.2">
      <c r="A114" s="24">
        <v>1929</v>
      </c>
      <c r="B114" s="15">
        <f>('2024 ORDER FORM_PRESEASON'!J127)</f>
        <v>0</v>
      </c>
    </row>
    <row r="115" spans="1:2" x14ac:dyDescent="0.2">
      <c r="A115" s="46">
        <v>1930</v>
      </c>
      <c r="B115" s="15">
        <f>('2024 ORDER FORM_PRESEASON'!J128)</f>
        <v>0</v>
      </c>
    </row>
    <row r="116" spans="1:2" x14ac:dyDescent="0.2">
      <c r="A116" s="24">
        <v>1931</v>
      </c>
      <c r="B116" s="15">
        <f>('2024 ORDER FORM_PRESEASON'!J129)</f>
        <v>0</v>
      </c>
    </row>
    <row r="117" spans="1:2" x14ac:dyDescent="0.2">
      <c r="A117" s="46">
        <v>1932</v>
      </c>
      <c r="B117" s="15">
        <f>('2024 ORDER FORM_PRESEASON'!J130)</f>
        <v>0</v>
      </c>
    </row>
    <row r="118" spans="1:2" x14ac:dyDescent="0.2">
      <c r="A118" s="24">
        <v>1934</v>
      </c>
      <c r="B118" s="15">
        <f>('2024 ORDER FORM_PRESEASON'!J131)</f>
        <v>0</v>
      </c>
    </row>
    <row r="119" spans="1:2" x14ac:dyDescent="0.2">
      <c r="A119" s="46">
        <v>1935</v>
      </c>
      <c r="B119" s="15">
        <f>('2024 ORDER FORM_PRESEASON'!J132)</f>
        <v>0</v>
      </c>
    </row>
    <row r="120" spans="1:2" x14ac:dyDescent="0.2">
      <c r="A120" s="24">
        <v>1936</v>
      </c>
      <c r="B120" s="15">
        <f>('2024 ORDER FORM_PRESEASON'!J133)</f>
        <v>0</v>
      </c>
    </row>
    <row r="121" spans="1:2" x14ac:dyDescent="0.2">
      <c r="A121" s="46">
        <v>1937</v>
      </c>
      <c r="B121" s="15">
        <f>('2024 ORDER FORM_PRESEASON'!J134)</f>
        <v>0</v>
      </c>
    </row>
    <row r="122" spans="1:2" x14ac:dyDescent="0.2">
      <c r="A122" s="24">
        <v>1938</v>
      </c>
      <c r="B122" s="15">
        <f>('2024 ORDER FORM_PRESEASON'!J135)</f>
        <v>0</v>
      </c>
    </row>
    <row r="123" spans="1:2" x14ac:dyDescent="0.2">
      <c r="A123" s="46">
        <v>1939</v>
      </c>
      <c r="B123" s="15">
        <f>('2024 ORDER FORM_PRESEASON'!J136)</f>
        <v>0</v>
      </c>
    </row>
    <row r="124" spans="1:2" x14ac:dyDescent="0.2">
      <c r="A124" s="24">
        <v>1943</v>
      </c>
      <c r="B124" s="15">
        <f>('2024 ORDER FORM_PRESEASON'!J137)</f>
        <v>0</v>
      </c>
    </row>
    <row r="125" spans="1:2" x14ac:dyDescent="0.2">
      <c r="A125" s="46">
        <v>1944</v>
      </c>
      <c r="B125" s="15">
        <f>('2024 ORDER FORM_PRESEASON'!J138)</f>
        <v>0</v>
      </c>
    </row>
    <row r="126" spans="1:2" x14ac:dyDescent="0.2">
      <c r="A126" s="24">
        <v>1945</v>
      </c>
      <c r="B126" s="15">
        <f>('2024 ORDER FORM_PRESEASON'!J139)</f>
        <v>0</v>
      </c>
    </row>
    <row r="127" spans="1:2" x14ac:dyDescent="0.2">
      <c r="A127" s="46">
        <v>1946</v>
      </c>
      <c r="B127" s="15">
        <f>('2024 ORDER FORM_PRESEASON'!J140)</f>
        <v>0</v>
      </c>
    </row>
    <row r="128" spans="1:2" x14ac:dyDescent="0.2">
      <c r="A128" s="24">
        <v>1950</v>
      </c>
      <c r="B128" s="15">
        <f>('2024 ORDER FORM_PRESEASON'!J141)</f>
        <v>0</v>
      </c>
    </row>
    <row r="129" spans="1:2" x14ac:dyDescent="0.2">
      <c r="A129" s="46">
        <v>1951</v>
      </c>
      <c r="B129" s="15">
        <f>('2024 ORDER FORM_PRESEASON'!J142)</f>
        <v>0</v>
      </c>
    </row>
    <row r="130" spans="1:2" x14ac:dyDescent="0.2">
      <c r="A130" s="24">
        <v>1952</v>
      </c>
      <c r="B130" s="15">
        <f>('2024 ORDER FORM_PRESEASON'!J143)</f>
        <v>0</v>
      </c>
    </row>
    <row r="131" spans="1:2" x14ac:dyDescent="0.2">
      <c r="A131" s="46">
        <v>2101</v>
      </c>
      <c r="B131" s="15">
        <f>('2024 ORDER FORM_PRESEASON'!J144)</f>
        <v>0</v>
      </c>
    </row>
    <row r="132" spans="1:2" x14ac:dyDescent="0.2">
      <c r="A132" s="24">
        <v>2102</v>
      </c>
      <c r="B132" s="15">
        <f>('2024 ORDER FORM_PRESEASON'!J145)</f>
        <v>0</v>
      </c>
    </row>
    <row r="133" spans="1:2" x14ac:dyDescent="0.2">
      <c r="A133" s="46">
        <v>2103</v>
      </c>
      <c r="B133" s="15">
        <f>('2024 ORDER FORM_PRESEASON'!J146)</f>
        <v>0</v>
      </c>
    </row>
    <row r="134" spans="1:2" x14ac:dyDescent="0.2">
      <c r="A134" s="24">
        <v>2104</v>
      </c>
      <c r="B134" s="15">
        <f>('2024 ORDER FORM_PRESEASON'!J147)</f>
        <v>0</v>
      </c>
    </row>
    <row r="135" spans="1:2" x14ac:dyDescent="0.2">
      <c r="A135" s="46">
        <v>2105</v>
      </c>
      <c r="B135" s="15">
        <f>('2024 ORDER FORM_PRESEASON'!J148)</f>
        <v>0</v>
      </c>
    </row>
    <row r="136" spans="1:2" x14ac:dyDescent="0.2">
      <c r="A136" s="24">
        <v>2106</v>
      </c>
      <c r="B136" s="15">
        <f>('2024 ORDER FORM_PRESEASON'!J149)</f>
        <v>0</v>
      </c>
    </row>
    <row r="137" spans="1:2" x14ac:dyDescent="0.2">
      <c r="A137" s="46">
        <v>2109</v>
      </c>
      <c r="B137" s="15">
        <f>('2024 ORDER FORM_PRESEASON'!J150)</f>
        <v>0</v>
      </c>
    </row>
    <row r="138" spans="1:2" x14ac:dyDescent="0.2">
      <c r="A138" s="24">
        <v>2110</v>
      </c>
      <c r="B138" s="15">
        <f>('2024 ORDER FORM_PRESEASON'!J151)</f>
        <v>0</v>
      </c>
    </row>
    <row r="139" spans="1:2" x14ac:dyDescent="0.2">
      <c r="A139" s="46">
        <v>2111</v>
      </c>
      <c r="B139" s="15">
        <f>('2024 ORDER FORM_PRESEASON'!J152)</f>
        <v>0</v>
      </c>
    </row>
    <row r="140" spans="1:2" x14ac:dyDescent="0.2">
      <c r="A140" s="24">
        <v>2114</v>
      </c>
      <c r="B140" s="15">
        <f>('2024 ORDER FORM_PRESEASON'!J153)</f>
        <v>0</v>
      </c>
    </row>
    <row r="141" spans="1:2" x14ac:dyDescent="0.2">
      <c r="A141" s="46">
        <v>2117</v>
      </c>
      <c r="B141" s="15">
        <f>('2024 ORDER FORM_PRESEASON'!J154)</f>
        <v>0</v>
      </c>
    </row>
    <row r="142" spans="1:2" x14ac:dyDescent="0.2">
      <c r="A142" s="24">
        <v>2118</v>
      </c>
      <c r="B142" s="15">
        <f>('2024 ORDER FORM_PRESEASON'!J155)</f>
        <v>0</v>
      </c>
    </row>
    <row r="143" spans="1:2" x14ac:dyDescent="0.2">
      <c r="A143" s="46">
        <v>2120</v>
      </c>
      <c r="B143" s="15">
        <f>('2024 ORDER FORM_PRESEASON'!J156)</f>
        <v>0</v>
      </c>
    </row>
    <row r="144" spans="1:2" x14ac:dyDescent="0.2">
      <c r="A144" s="24">
        <v>2121</v>
      </c>
      <c r="B144" s="15">
        <f>('2024 ORDER FORM_PRESEASON'!J157)</f>
        <v>0</v>
      </c>
    </row>
    <row r="145" spans="1:2" x14ac:dyDescent="0.2">
      <c r="A145" s="46">
        <v>3001</v>
      </c>
      <c r="B145" s="15">
        <f>('2024 ORDER FORM_PRESEASON'!J158)</f>
        <v>0</v>
      </c>
    </row>
    <row r="146" spans="1:2" x14ac:dyDescent="0.2">
      <c r="A146" s="24">
        <v>3002</v>
      </c>
      <c r="B146" s="15">
        <f>('2024 ORDER FORM_PRESEASON'!J159)</f>
        <v>0</v>
      </c>
    </row>
    <row r="147" spans="1:2" x14ac:dyDescent="0.2">
      <c r="A147" s="46">
        <v>3003</v>
      </c>
      <c r="B147" s="15">
        <f>('2024 ORDER FORM_PRESEASON'!J160)</f>
        <v>0</v>
      </c>
    </row>
    <row r="148" spans="1:2" x14ac:dyDescent="0.2">
      <c r="A148" s="24">
        <v>3004</v>
      </c>
      <c r="B148" s="15">
        <f>('2024 ORDER FORM_PRESEASON'!J161)</f>
        <v>0</v>
      </c>
    </row>
    <row r="149" spans="1:2" x14ac:dyDescent="0.2">
      <c r="A149" s="46">
        <v>3005</v>
      </c>
      <c r="B149" s="15">
        <f>('2024 ORDER FORM_PRESEASON'!J162)</f>
        <v>0</v>
      </c>
    </row>
    <row r="150" spans="1:2" x14ac:dyDescent="0.2">
      <c r="A150" s="24">
        <v>3006</v>
      </c>
      <c r="B150" s="15">
        <f>('2024 ORDER FORM_PRESEASON'!J163)</f>
        <v>0</v>
      </c>
    </row>
    <row r="151" spans="1:2" x14ac:dyDescent="0.2">
      <c r="A151" s="46">
        <v>3010</v>
      </c>
      <c r="B151" s="15">
        <f>('2024 ORDER FORM_PRESEASON'!J164)</f>
        <v>0</v>
      </c>
    </row>
    <row r="152" spans="1:2" x14ac:dyDescent="0.2">
      <c r="A152" s="26">
        <v>3011</v>
      </c>
      <c r="B152" s="15">
        <f>('2024 ORDER FORM_PRESEASON'!J165)</f>
        <v>0</v>
      </c>
    </row>
  </sheetData>
  <sheetProtection algorithmName="SHA-512" hashValue="XFOa0BWFJLlDkdI2wm1NQCwNEa7KFUIIMX5MflcvE7AKvmzz58w4VbIArsUsP1JAZ5/sbpdQQgiJcEOk2b7t3w==" saltValue="aX8ye0VulqbvxQK9ynOElQ==" spinCount="100000" sheet="1" objects="1" scenarios="1" selectLockedCells="1" sort="0" autoFilter="0" selectUnlockedCells="1"/>
  <mergeCells count="1">
    <mergeCell ref="B1:C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c I Y X V W p 7 9 T q j A A A A 9 g A A A B I A H A B D b 2 5 m a W c v U G F j a 2 F n Z S 5 4 b W w g o h g A K K A U A A A A A A A A A A A A A A A A A A A A A A A A A A A A h Y + x D o I w F E V / h X S n L X X Q k E c Z X C U x I R r X B i o 0 w s P Q Y v k 3 B z / J X x C j q J v j P f c M 9 9 6 v N 0 j H t g k u u r e m w 4 R E l J N A Y 9 G V B q u E D O 4 Y r k g q Y a u K k 6 p 0 M M l o 4 9 G W C a m d O 8 e M e e + p X 9 C u r 5 j g P G K H b J M X t W 4 V + c j m v x w a t E 5 h o Y m E / W u M F D T i S y r 4 t A n Y D C E z + B X E 1 D 3 b H w j r o X F D r 6 X G c J c D m y O w 9 w f 5 A F B L A w Q U A A I A C A B w h h d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I Y X V S i K R 7 g O A A A A E Q A A A B M A H A B G b 3 J t d W x h c y 9 T Z W N 0 a W 9 u M S 5 t I K I Y A C i g F A A A A A A A A A A A A A A A A A A A A A A A A A A A A C t O T S 7 J z M 9 T C I b Q h t Y A U E s B A i 0 A F A A C A A g A c I Y X V W p 7 9 T q j A A A A 9 g A A A B I A A A A A A A A A A A A A A A A A A A A A A E N v b m Z p Z y 9 Q Y W N r Y W d l L n h t b F B L A Q I t A B Q A A g A I A H C G F 1 U P y u m r p A A A A O k A A A A T A A A A A A A A A A A A A A A A A O 8 A A A B b Q 2 9 u d G V u d F 9 U e X B l c 1 0 u e G 1 s U E s B A i 0 A F A A C A A g A c I Y X V S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B 4 l Z 3 M V v 0 h F m m p / y N Z l G Q I A A A A A A g A A A A A A E G Y A A A A B A A A g A A A A 2 b Q m I t u S V T f 7 X 3 X g + O K r S f f Y f j J 7 y X h m y L M R z e m 7 d b 8 A A A A A D o A A A A A C A A A g A A A A C e G R N U d Q i h 3 l W g n a j T O J 6 t x 7 N B o 9 E 6 q X 7 z c B Z M 2 Z n W 1 Q A A A A R 1 z l m 0 G s E e O q Q 1 c o r 5 2 D j O Y o F m h O y 6 W I 6 Y R b W I S v L P x c p G 9 F N 6 Q D B g I H c / V 0 u c n 1 P Z B t 5 Q R Y 2 l P g C j P 9 j n p m g k T j u p b V + H x I P q u R Z z 1 3 o n p A A A A A E / M r M a j j D m + a 4 X + s 5 L x c 6 D w t U 4 V l u z / R r p + X O p 3 p b n K p o 0 e 7 g R + V b W r c 3 5 D 9 M R A t u G Q h I 3 i o r f C j / y P p E J i + 0 w = = < / D a t a M a s h u p > 
</file>

<file path=customXml/itemProps1.xml><?xml version="1.0" encoding="utf-8"?>
<ds:datastoreItem xmlns:ds="http://schemas.openxmlformats.org/officeDocument/2006/customXml" ds:itemID="{921BC45B-1CF7-4D31-AB03-1A959FA2143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2024 ORDER FORM_PRESEASON</vt:lpstr>
      <vt:lpstr>SHIP 1</vt:lpstr>
      <vt:lpstr>SHIP 2</vt:lpstr>
      <vt:lpstr>SHIP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Glissmeyer</dc:creator>
  <cp:lastModifiedBy>Michael Glissmeyer</cp:lastModifiedBy>
  <cp:lastPrinted>2023-08-16T14:37:17Z</cp:lastPrinted>
  <dcterms:created xsi:type="dcterms:W3CDTF">2022-08-08T17:43:27Z</dcterms:created>
  <dcterms:modified xsi:type="dcterms:W3CDTF">2023-08-16T15:24:56Z</dcterms:modified>
  <cp:contentStatus/>
</cp:coreProperties>
</file>